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585"/>
  </bookViews>
  <sheets>
    <sheet name="Celkové pořadí" sheetId="1" r:id="rId1"/>
    <sheet name="Kategorie" sheetId="4" r:id="rId2"/>
    <sheet name="Startovní listina" sheetId="2" r:id="rId3"/>
  </sheets>
  <calcPr calcId="145621"/>
</workbook>
</file>

<file path=xl/calcChain.xml><?xml version="1.0" encoding="utf-8"?>
<calcChain xmlns="http://schemas.openxmlformats.org/spreadsheetml/2006/main">
  <c r="G73" i="1" l="1"/>
  <c r="D3" i="4" l="1"/>
  <c r="E3" i="4"/>
  <c r="F3" i="4"/>
  <c r="G3" i="4"/>
  <c r="D4" i="4"/>
  <c r="E4" i="4"/>
  <c r="F4" i="4"/>
  <c r="G4" i="4"/>
  <c r="D5" i="4"/>
  <c r="E5" i="4"/>
  <c r="F5" i="4"/>
  <c r="G5" i="4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D12" i="4"/>
  <c r="E12" i="4"/>
  <c r="F12" i="4"/>
  <c r="G12" i="4"/>
  <c r="D13" i="4"/>
  <c r="E13" i="4"/>
  <c r="F13" i="4"/>
  <c r="G13" i="4"/>
  <c r="D14" i="4"/>
  <c r="E14" i="4"/>
  <c r="F14" i="4"/>
  <c r="G14" i="4"/>
  <c r="D15" i="4"/>
  <c r="E15" i="4"/>
  <c r="F15" i="4"/>
  <c r="G15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65" i="4"/>
  <c r="E65" i="4"/>
  <c r="F65" i="4"/>
  <c r="G65" i="4"/>
  <c r="D66" i="4"/>
  <c r="E66" i="4"/>
  <c r="F66" i="4"/>
  <c r="G66" i="4"/>
  <c r="D67" i="4"/>
  <c r="E67" i="4"/>
  <c r="F67" i="4"/>
  <c r="G67" i="4"/>
  <c r="D68" i="4"/>
  <c r="E68" i="4"/>
  <c r="F68" i="4"/>
  <c r="G68" i="4"/>
  <c r="D69" i="4"/>
  <c r="E69" i="4"/>
  <c r="F69" i="4"/>
  <c r="G69" i="4"/>
  <c r="D70" i="4"/>
  <c r="E70" i="4"/>
  <c r="F70" i="4"/>
  <c r="G70" i="4"/>
  <c r="D71" i="4"/>
  <c r="E71" i="4"/>
  <c r="F71" i="4"/>
  <c r="G71" i="4"/>
  <c r="D72" i="4"/>
  <c r="E72" i="4"/>
  <c r="F72" i="4"/>
  <c r="G72" i="4"/>
  <c r="D73" i="4"/>
  <c r="E73" i="4"/>
  <c r="F73" i="4"/>
  <c r="G73" i="4"/>
  <c r="D74" i="4"/>
  <c r="E74" i="4"/>
  <c r="F74" i="4"/>
  <c r="G74" i="4"/>
  <c r="D75" i="4"/>
  <c r="E75" i="4"/>
  <c r="F75" i="4"/>
  <c r="G75" i="4"/>
  <c r="D76" i="4"/>
  <c r="E76" i="4"/>
  <c r="F76" i="4"/>
  <c r="G76" i="4"/>
  <c r="G2" i="4"/>
  <c r="F2" i="4"/>
  <c r="E2" i="4"/>
  <c r="D2" i="4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I2" i="1"/>
  <c r="H2" i="1"/>
  <c r="G2" i="1"/>
  <c r="F2" i="1"/>
  <c r="F72" i="2"/>
  <c r="F76" i="2"/>
  <c r="F64" i="2"/>
  <c r="F61" i="2"/>
  <c r="F14" i="2"/>
  <c r="F53" i="2"/>
  <c r="F49" i="2"/>
  <c r="F15" i="2"/>
  <c r="F21" i="2"/>
  <c r="F4" i="2"/>
  <c r="F45" i="2"/>
  <c r="F5" i="2"/>
  <c r="F26" i="2"/>
  <c r="F62" i="2"/>
  <c r="F12" i="2"/>
  <c r="F67" i="2"/>
  <c r="F36" i="2"/>
  <c r="F18" i="2"/>
  <c r="F60" i="2"/>
  <c r="F66" i="2"/>
  <c r="F22" i="2"/>
  <c r="F8" i="2"/>
  <c r="F52" i="2"/>
  <c r="F33" i="2"/>
  <c r="F74" i="2"/>
  <c r="F31" i="2"/>
  <c r="F47" i="2"/>
  <c r="F38" i="2"/>
  <c r="F17" i="2"/>
  <c r="F16" i="2"/>
  <c r="F59" i="2"/>
  <c r="F43" i="2"/>
  <c r="F20" i="2"/>
  <c r="F19" i="2"/>
  <c r="F35" i="2"/>
  <c r="F25" i="2"/>
  <c r="F68" i="2"/>
  <c r="F54" i="2"/>
  <c r="F70" i="2"/>
  <c r="F71" i="2"/>
  <c r="F73" i="2"/>
  <c r="F11" i="2"/>
  <c r="F39" i="2"/>
  <c r="F9" i="2"/>
  <c r="F50" i="2"/>
  <c r="F44" i="2"/>
  <c r="F65" i="2"/>
  <c r="F37" i="2"/>
  <c r="F28" i="2"/>
  <c r="F40" i="2"/>
  <c r="F6" i="2"/>
  <c r="F10" i="2"/>
  <c r="F42" i="2"/>
  <c r="F7" i="2"/>
  <c r="F32" i="2"/>
  <c r="F13" i="2"/>
  <c r="F63" i="2"/>
  <c r="F30" i="2"/>
  <c r="F51" i="2"/>
  <c r="F27" i="2"/>
  <c r="F46" i="2"/>
  <c r="F3" i="2"/>
  <c r="F24" i="2"/>
  <c r="F69" i="2"/>
  <c r="F75" i="2"/>
  <c r="F29" i="2"/>
  <c r="F57" i="2"/>
  <c r="F58" i="2"/>
  <c r="F23" i="2"/>
  <c r="F56" i="2"/>
  <c r="F41" i="2"/>
  <c r="F34" i="2"/>
  <c r="F55" i="2"/>
  <c r="F48" i="2"/>
  <c r="F2" i="2"/>
</calcChain>
</file>

<file path=xl/sharedStrings.xml><?xml version="1.0" encoding="utf-8"?>
<sst xmlns="http://schemas.openxmlformats.org/spreadsheetml/2006/main" count="616" uniqueCount="273">
  <si>
    <t>Prijmeni</t>
  </si>
  <si>
    <t>Jmeno</t>
  </si>
  <si>
    <t>klub</t>
  </si>
  <si>
    <t>rocnik</t>
  </si>
  <si>
    <t>StartovniCislo</t>
  </si>
  <si>
    <t>VekovaKategorie</t>
  </si>
  <si>
    <t>PopisKategorie</t>
  </si>
  <si>
    <t>PoradiZavod</t>
  </si>
  <si>
    <t>PoradiMZ</t>
  </si>
  <si>
    <t>PoradiKategorie</t>
  </si>
  <si>
    <t>M39</t>
  </si>
  <si>
    <t>Muži do 39 let</t>
  </si>
  <si>
    <t>0:26:41</t>
  </si>
  <si>
    <t>0:26:49</t>
  </si>
  <si>
    <t>M40</t>
  </si>
  <si>
    <t>Muži 40-49 let</t>
  </si>
  <si>
    <t>0:27:12</t>
  </si>
  <si>
    <t>M60</t>
  </si>
  <si>
    <t>Muži 60-69 let</t>
  </si>
  <si>
    <t>0:27:27</t>
  </si>
  <si>
    <t>0:27:53</t>
  </si>
  <si>
    <t>0:28:15</t>
  </si>
  <si>
    <t>0:28:57</t>
  </si>
  <si>
    <t>0:29:05</t>
  </si>
  <si>
    <t>0:29:15</t>
  </si>
  <si>
    <t>0:29:22</t>
  </si>
  <si>
    <t>M50</t>
  </si>
  <si>
    <t>Muži 50-59 let</t>
  </si>
  <si>
    <t>0:29:24</t>
  </si>
  <si>
    <t>0:29:26</t>
  </si>
  <si>
    <t>0:29:41</t>
  </si>
  <si>
    <t>0:30:12</t>
  </si>
  <si>
    <t>0:30:19</t>
  </si>
  <si>
    <t>0:31:23</t>
  </si>
  <si>
    <t>0:31:32</t>
  </si>
  <si>
    <t>0:31:41</t>
  </si>
  <si>
    <t>0:31:43</t>
  </si>
  <si>
    <t>Z39</t>
  </si>
  <si>
    <t>Ženy do 39 let</t>
  </si>
  <si>
    <t>0:31:46</t>
  </si>
  <si>
    <t>0:32:07</t>
  </si>
  <si>
    <t>0:32:38</t>
  </si>
  <si>
    <t>0:32:48</t>
  </si>
  <si>
    <t>0:32:51</t>
  </si>
  <si>
    <t>0:33:26</t>
  </si>
  <si>
    <t>0:33:34</t>
  </si>
  <si>
    <t>0:33:37</t>
  </si>
  <si>
    <t>0:33:42</t>
  </si>
  <si>
    <t>0:33:51</t>
  </si>
  <si>
    <t>0:34:04</t>
  </si>
  <si>
    <t>0:34:07</t>
  </si>
  <si>
    <t>0:34:15</t>
  </si>
  <si>
    <t>0:34:18</t>
  </si>
  <si>
    <t>0:34:22</t>
  </si>
  <si>
    <t>0:34:24</t>
  </si>
  <si>
    <t>0:34:46</t>
  </si>
  <si>
    <t>0:34:52</t>
  </si>
  <si>
    <t>0:35:19</t>
  </si>
  <si>
    <t>0:35:25</t>
  </si>
  <si>
    <t>0:35:30</t>
  </si>
  <si>
    <t>0:35:48</t>
  </si>
  <si>
    <t>0:36:01</t>
  </si>
  <si>
    <t>0:36:09</t>
  </si>
  <si>
    <t>0:36:12</t>
  </si>
  <si>
    <t>0:36:38</t>
  </si>
  <si>
    <t>0:36:55</t>
  </si>
  <si>
    <t>Z50</t>
  </si>
  <si>
    <t>Ženy 50-59 let</t>
  </si>
  <si>
    <t>0:37:13</t>
  </si>
  <si>
    <t>0:37:14</t>
  </si>
  <si>
    <t>0:37:37</t>
  </si>
  <si>
    <t>0:37:48</t>
  </si>
  <si>
    <t>0:37:58</t>
  </si>
  <si>
    <t>0:38:14</t>
  </si>
  <si>
    <t>Z40</t>
  </si>
  <si>
    <t>Ženy 40-49 let</t>
  </si>
  <si>
    <t>0:38:16</t>
  </si>
  <si>
    <t>0:38:41</t>
  </si>
  <si>
    <t>0:38:43</t>
  </si>
  <si>
    <t>M70</t>
  </si>
  <si>
    <t>Muži 70-79 let</t>
  </si>
  <si>
    <t>0:39:05</t>
  </si>
  <si>
    <t>0:39:39</t>
  </si>
  <si>
    <t>0:40:09</t>
  </si>
  <si>
    <t>0:40:13</t>
  </si>
  <si>
    <t>0:40:17</t>
  </si>
  <si>
    <t>0:40:30</t>
  </si>
  <si>
    <t>0:41:23</t>
  </si>
  <si>
    <t>0:41:25</t>
  </si>
  <si>
    <t>0:41:27</t>
  </si>
  <si>
    <t>0:41:33</t>
  </si>
  <si>
    <t>Z60</t>
  </si>
  <si>
    <t>Ženy 60-69 let</t>
  </si>
  <si>
    <t>0:42:15</t>
  </si>
  <si>
    <t>0:43:29</t>
  </si>
  <si>
    <t>0:43:38</t>
  </si>
  <si>
    <t>0:45:46</t>
  </si>
  <si>
    <t>0:46:29</t>
  </si>
  <si>
    <t>0:51:07</t>
  </si>
  <si>
    <t>0:56:17</t>
  </si>
  <si>
    <t>0:56:18</t>
  </si>
  <si>
    <t>1:10:55</t>
  </si>
  <si>
    <t>Cas</t>
  </si>
  <si>
    <t>Pořadí</t>
  </si>
  <si>
    <t>Kategorie</t>
  </si>
  <si>
    <t>čas</t>
  </si>
  <si>
    <t>Smrčka</t>
  </si>
  <si>
    <t>Tržilová</t>
  </si>
  <si>
    <t>Iva</t>
  </si>
  <si>
    <t>TJ Maratonstav Úpice</t>
  </si>
  <si>
    <t>Šibravová</t>
  </si>
  <si>
    <t>Lenka</t>
  </si>
  <si>
    <t>Kerteam</t>
  </si>
  <si>
    <t>Douchová</t>
  </si>
  <si>
    <t>Zuzana</t>
  </si>
  <si>
    <t>SK Hanspaulka</t>
  </si>
  <si>
    <t>Julie</t>
  </si>
  <si>
    <t>Háková</t>
  </si>
  <si>
    <t>Kateřina</t>
  </si>
  <si>
    <t>Chmelíková</t>
  </si>
  <si>
    <t>Kristýna</t>
  </si>
  <si>
    <t>Roznosová</t>
  </si>
  <si>
    <t>Janeček</t>
  </si>
  <si>
    <t>Jaroslav</t>
  </si>
  <si>
    <t>Řápek</t>
  </si>
  <si>
    <t>Václav</t>
  </si>
  <si>
    <t>Čech</t>
  </si>
  <si>
    <t>Svoboda</t>
  </si>
  <si>
    <t>Jan</t>
  </si>
  <si>
    <t>Novák</t>
  </si>
  <si>
    <t>Knebl</t>
  </si>
  <si>
    <t>Vladislav</t>
  </si>
  <si>
    <t>SABZO</t>
  </si>
  <si>
    <t>AVC Praha</t>
  </si>
  <si>
    <t>Liga 100 Praha</t>
  </si>
  <si>
    <t>Příbram</t>
  </si>
  <si>
    <t>Slivenec</t>
  </si>
  <si>
    <t>Toma Otrokovice</t>
  </si>
  <si>
    <t>Miloš</t>
  </si>
  <si>
    <t>BK Říčany</t>
  </si>
  <si>
    <t>Hruša</t>
  </si>
  <si>
    <t>Zdeněk</t>
  </si>
  <si>
    <t>Jirčany</t>
  </si>
  <si>
    <t>Krejza</t>
  </si>
  <si>
    <t>BonBon Praha</t>
  </si>
  <si>
    <t>Čižinský</t>
  </si>
  <si>
    <t>Jaromír</t>
  </si>
  <si>
    <t>Tausinger</t>
  </si>
  <si>
    <t>Igor</t>
  </si>
  <si>
    <t>Crotalus</t>
  </si>
  <si>
    <t>Lípa</t>
  </si>
  <si>
    <t>Černošice</t>
  </si>
  <si>
    <t>Tarant</t>
  </si>
  <si>
    <t>Jiří</t>
  </si>
  <si>
    <t>Praha 10</t>
  </si>
  <si>
    <t>Kratochvíl</t>
  </si>
  <si>
    <t>Miroslav</t>
  </si>
  <si>
    <t>Sokol hlubočepy</t>
  </si>
  <si>
    <t>Petronjuk</t>
  </si>
  <si>
    <t>Viktor</t>
  </si>
  <si>
    <t>ČZU Praha</t>
  </si>
  <si>
    <t>Flaks</t>
  </si>
  <si>
    <t>AC Nýřany</t>
  </si>
  <si>
    <t>Míšek</t>
  </si>
  <si>
    <t>Doležal</t>
  </si>
  <si>
    <t>Ledvina</t>
  </si>
  <si>
    <t>Tomáš</t>
  </si>
  <si>
    <t>Šiman</t>
  </si>
  <si>
    <t>Eduard</t>
  </si>
  <si>
    <t>Tomeš</t>
  </si>
  <si>
    <t>Rostislav</t>
  </si>
  <si>
    <t>Tragéd Team</t>
  </si>
  <si>
    <t>Němec</t>
  </si>
  <si>
    <t>Jelínek</t>
  </si>
  <si>
    <t>Stanislav</t>
  </si>
  <si>
    <t>TJ Rob Liberec</t>
  </si>
  <si>
    <t>Válek</t>
  </si>
  <si>
    <t>Ginzer</t>
  </si>
  <si>
    <t>Petr</t>
  </si>
  <si>
    <t>Cyklovape</t>
  </si>
  <si>
    <t>Jirásek</t>
  </si>
  <si>
    <t>Marek</t>
  </si>
  <si>
    <t>TJ Sokol Kbely</t>
  </si>
  <si>
    <t>Frühauf</t>
  </si>
  <si>
    <t>Jiljí</t>
  </si>
  <si>
    <t>Zbraslav</t>
  </si>
  <si>
    <t>Chmielewski</t>
  </si>
  <si>
    <t>Piotr</t>
  </si>
  <si>
    <t>Lublin - Polsko</t>
  </si>
  <si>
    <t>Karbulka</t>
  </si>
  <si>
    <t>Pavel</t>
  </si>
  <si>
    <t>Šakal Kbely</t>
  </si>
  <si>
    <t>Radomír</t>
  </si>
  <si>
    <t>Uhlířské Janovice</t>
  </si>
  <si>
    <t>Soukup</t>
  </si>
  <si>
    <t>Bootcamp</t>
  </si>
  <si>
    <t>Brada</t>
  </si>
  <si>
    <t>Ondřej</t>
  </si>
  <si>
    <t>Horní Počernice</t>
  </si>
  <si>
    <t>Pondračka</t>
  </si>
  <si>
    <t>Sládeček</t>
  </si>
  <si>
    <t>Jakub</t>
  </si>
  <si>
    <t>Kouba</t>
  </si>
  <si>
    <t>Štěpán</t>
  </si>
  <si>
    <t>Hisport Team</t>
  </si>
  <si>
    <t>Rychecký</t>
  </si>
  <si>
    <t>HH Smíchov</t>
  </si>
  <si>
    <t>Bubeníček</t>
  </si>
  <si>
    <t>Sokol Lhotka</t>
  </si>
  <si>
    <t>Aubrecht</t>
  </si>
  <si>
    <t>Rektor</t>
  </si>
  <si>
    <t>Modřany</t>
  </si>
  <si>
    <t>Martinka</t>
  </si>
  <si>
    <t>TTT</t>
  </si>
  <si>
    <t>Hostička</t>
  </si>
  <si>
    <t>Antonín</t>
  </si>
  <si>
    <t>Dejvice</t>
  </si>
  <si>
    <t>Doubek</t>
  </si>
  <si>
    <t>Pardubice</t>
  </si>
  <si>
    <t>Lukáš</t>
  </si>
  <si>
    <t>Kulhavý</t>
  </si>
  <si>
    <t>Martin</t>
  </si>
  <si>
    <t>Chodov</t>
  </si>
  <si>
    <t>Frolík</t>
  </si>
  <si>
    <t>Šabata</t>
  </si>
  <si>
    <t>Šnábl</t>
  </si>
  <si>
    <t>BKČS</t>
  </si>
  <si>
    <t>Perányi</t>
  </si>
  <si>
    <t>Radoslav</t>
  </si>
  <si>
    <t>Koliš</t>
  </si>
  <si>
    <t>Karel</t>
  </si>
  <si>
    <t>Xtreamelife</t>
  </si>
  <si>
    <t>Huber</t>
  </si>
  <si>
    <t>František</t>
  </si>
  <si>
    <t>Rendl</t>
  </si>
  <si>
    <t>Josef</t>
  </si>
  <si>
    <t>TJ Packa Praha</t>
  </si>
  <si>
    <t>Mojak</t>
  </si>
  <si>
    <t>Rytych</t>
  </si>
  <si>
    <t>Štělla</t>
  </si>
  <si>
    <t>Hradec</t>
  </si>
  <si>
    <t>Milan</t>
  </si>
  <si>
    <t>RUM</t>
  </si>
  <si>
    <t>Pěkný</t>
  </si>
  <si>
    <t>AKA Praha</t>
  </si>
  <si>
    <t>Mach</t>
  </si>
  <si>
    <t>Ztělesněné zlo</t>
  </si>
  <si>
    <t>Špringl</t>
  </si>
  <si>
    <t>Štěoán</t>
  </si>
  <si>
    <t>Praha 5</t>
  </si>
  <si>
    <t>Sysel</t>
  </si>
  <si>
    <t>Ctibor</t>
  </si>
  <si>
    <t>Spartak Praha 4</t>
  </si>
  <si>
    <t>Klíma</t>
  </si>
  <si>
    <t>Doucha</t>
  </si>
  <si>
    <t>Dolejš</t>
  </si>
  <si>
    <t>Vít</t>
  </si>
  <si>
    <t>Vinkler</t>
  </si>
  <si>
    <t>Hostivice</t>
  </si>
  <si>
    <t>Svobodová</t>
  </si>
  <si>
    <t>Dana</t>
  </si>
  <si>
    <t>Valentová</t>
  </si>
  <si>
    <t>Květa</t>
  </si>
  <si>
    <t>Mališová</t>
  </si>
  <si>
    <t>Karla</t>
  </si>
  <si>
    <t>USK Praha</t>
  </si>
  <si>
    <t>Karbulková</t>
  </si>
  <si>
    <t>Alice</t>
  </si>
  <si>
    <t>Cibulková</t>
  </si>
  <si>
    <t>Jana</t>
  </si>
  <si>
    <t>http://jirka55.rajce.idnes.cz/2015_03.21_25.Jirikuv_okruh/</t>
  </si>
  <si>
    <t>http://neztozapomenu.rajce.idnes.cz/Jirikuv_okruh_-_lidi_21.3.2015</t>
  </si>
  <si>
    <t>Fotky: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</si>
</sst>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7" fillId="6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horizontal="right" vertical="center" wrapText="1"/>
    </xf>
    <xf numFmtId="0" fontId="6" fillId="5" borderId="4" xfId="0" applyFont="1" applyFill="1" applyBorder="1" applyAlignment="1" applyProtection="1">
      <alignment horizontal="right" vertical="center" wrapText="1"/>
    </xf>
    <xf numFmtId="0" fontId="7" fillId="6" borderId="0" xfId="1"/>
    <xf numFmtId="0" fontId="3" fillId="6" borderId="5" xfId="1" applyFont="1" applyFill="1" applyBorder="1" applyAlignment="1" applyProtection="1">
      <alignment vertical="center" wrapText="1"/>
    </xf>
    <xf numFmtId="0" fontId="3" fillId="6" borderId="5" xfId="1" applyFont="1" applyFill="1" applyBorder="1" applyAlignment="1" applyProtection="1">
      <alignment horizontal="right" vertical="center" wrapText="1"/>
    </xf>
    <xf numFmtId="0" fontId="3" fillId="6" borderId="5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2" applyAlignment="1">
      <alignment vertical="center"/>
    </xf>
    <xf numFmtId="0" fontId="9" fillId="7" borderId="0" xfId="0" applyFont="1" applyFill="1"/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ztozapomenu.rajce.idnes.cz/Jirikuv_okruh_-_lidi_21.3.2015" TargetMode="External"/><Relationship Id="rId1" Type="http://schemas.openxmlformats.org/officeDocument/2006/relationships/hyperlink" Target="http://jirka55.rajce.idnes.cz/2015_03.21_25.Jirikuv_okru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49" workbookViewId="0">
      <selection activeCell="I83" sqref="I83"/>
    </sheetView>
  </sheetViews>
  <sheetFormatPr defaultRowHeight="15" x14ac:dyDescent="0.25"/>
  <cols>
    <col min="1" max="1" width="9.7109375" customWidth="1"/>
    <col min="2" max="2" width="11.28515625" customWidth="1"/>
    <col min="3" max="3" width="13.85546875" customWidth="1"/>
    <col min="4" max="4" width="11.7109375" customWidth="1"/>
    <col min="5" max="5" width="13.85546875" customWidth="1"/>
    <col min="6" max="6" width="23.42578125" customWidth="1"/>
    <col min="7" max="7" width="13.85546875" customWidth="1"/>
    <col min="8" max="8" width="10.5703125" customWidth="1"/>
    <col min="9" max="9" width="37.42578125" customWidth="1"/>
    <col min="10" max="10" width="13.85546875" customWidth="1"/>
    <col min="11" max="11" width="19.28515625" customWidth="1"/>
  </cols>
  <sheetData>
    <row r="1" spans="1:11" x14ac:dyDescent="0.25">
      <c r="A1" s="1" t="s">
        <v>7</v>
      </c>
      <c r="B1" s="1" t="s">
        <v>8</v>
      </c>
      <c r="C1" s="1" t="s">
        <v>9</v>
      </c>
      <c r="D1" s="1" t="s">
        <v>5</v>
      </c>
      <c r="E1" s="1" t="s">
        <v>4</v>
      </c>
      <c r="F1" s="1" t="s">
        <v>0</v>
      </c>
      <c r="G1" s="1" t="s">
        <v>1</v>
      </c>
      <c r="H1" s="1" t="s">
        <v>3</v>
      </c>
      <c r="I1" s="1" t="s">
        <v>2</v>
      </c>
      <c r="J1" s="1" t="s">
        <v>105</v>
      </c>
      <c r="K1" s="1" t="s">
        <v>6</v>
      </c>
    </row>
    <row r="2" spans="1:11" x14ac:dyDescent="0.25">
      <c r="A2" s="4">
        <v>1</v>
      </c>
      <c r="B2" s="4">
        <v>1</v>
      </c>
      <c r="C2" s="4">
        <v>1</v>
      </c>
      <c r="D2" s="2" t="s">
        <v>10</v>
      </c>
      <c r="E2" s="3">
        <v>83</v>
      </c>
      <c r="F2" s="2" t="str">
        <f>INDEX('Startovní listina'!A$2:E$76,MATCH(E2,'Startovní listina'!A$2:A$76,0),2)</f>
        <v>Mach</v>
      </c>
      <c r="G2" s="2" t="str">
        <f>INDEX('Startovní listina'!A$2:E$76,MATCH(E2,'Startovní listina'!A$2:A$76,0),3)</f>
        <v>Tomáš</v>
      </c>
      <c r="H2" s="3">
        <f>INDEX('Startovní listina'!A$2:E$76,MATCH(E2,'Startovní listina'!A$2:A$76,0),4)</f>
        <v>1992</v>
      </c>
      <c r="I2" s="2" t="str">
        <f>INDEX('Startovní listina'!A$2:E$76,MATCH(E2,'Startovní listina'!A$2:A$76,0),5)</f>
        <v>Ztělesněné zlo</v>
      </c>
      <c r="J2" s="2" t="s">
        <v>12</v>
      </c>
      <c r="K2" s="2" t="s">
        <v>11</v>
      </c>
    </row>
    <row r="3" spans="1:11" x14ac:dyDescent="0.25">
      <c r="A3" s="4">
        <v>2</v>
      </c>
      <c r="B3" s="4">
        <v>2</v>
      </c>
      <c r="C3" s="4">
        <v>2</v>
      </c>
      <c r="D3" s="2" t="s">
        <v>10</v>
      </c>
      <c r="E3" s="3">
        <v>10</v>
      </c>
      <c r="F3" s="2" t="str">
        <f>INDEX('Startovní listina'!A$2:E$76,MATCH(E3,'Startovní listina'!A$2:A$76,0),2)</f>
        <v>Hostička</v>
      </c>
      <c r="G3" s="2" t="str">
        <f>INDEX('Startovní listina'!A$2:E$76,MATCH(E3,'Startovní listina'!A$2:A$76,0),3)</f>
        <v>Jan</v>
      </c>
      <c r="H3" s="3">
        <f>INDEX('Startovní listina'!A$2:E$76,MATCH(E3,'Startovní listina'!A$2:A$76,0),4)</f>
        <v>1979</v>
      </c>
      <c r="I3" s="2" t="str">
        <f>INDEX('Startovní listina'!A$2:E$76,MATCH(E3,'Startovní listina'!A$2:A$76,0),5)</f>
        <v>Dejvice</v>
      </c>
      <c r="J3" s="2" t="s">
        <v>13</v>
      </c>
      <c r="K3" s="2" t="s">
        <v>11</v>
      </c>
    </row>
    <row r="4" spans="1:11" x14ac:dyDescent="0.25">
      <c r="A4" s="4">
        <v>3</v>
      </c>
      <c r="B4" s="4">
        <v>3</v>
      </c>
      <c r="C4" s="4">
        <v>1</v>
      </c>
      <c r="D4" s="2" t="s">
        <v>14</v>
      </c>
      <c r="E4" s="3">
        <v>105</v>
      </c>
      <c r="F4" s="2" t="str">
        <f>INDEX('Startovní listina'!A$2:E$76,MATCH(E4,'Startovní listina'!A$2:A$76,0),2)</f>
        <v>Rektor</v>
      </c>
      <c r="G4" s="2" t="str">
        <f>INDEX('Startovní listina'!A$2:E$76,MATCH(E4,'Startovní listina'!A$2:A$76,0),3)</f>
        <v>Antonín</v>
      </c>
      <c r="H4" s="3">
        <f>INDEX('Startovní listina'!A$2:E$76,MATCH(E4,'Startovní listina'!A$2:A$76,0),4)</f>
        <v>1975</v>
      </c>
      <c r="I4" s="2" t="str">
        <f>INDEX('Startovní listina'!A$2:E$76,MATCH(E4,'Startovní listina'!A$2:A$76,0),5)</f>
        <v>Modřany</v>
      </c>
      <c r="J4" s="2" t="s">
        <v>16</v>
      </c>
      <c r="K4" s="2" t="s">
        <v>15</v>
      </c>
    </row>
    <row r="5" spans="1:11" x14ac:dyDescent="0.25">
      <c r="A5" s="4">
        <v>4</v>
      </c>
      <c r="B5" s="4">
        <v>4</v>
      </c>
      <c r="C5" s="4">
        <v>1</v>
      </c>
      <c r="D5" s="2" t="s">
        <v>17</v>
      </c>
      <c r="E5" s="3">
        <v>1</v>
      </c>
      <c r="F5" s="2" t="str">
        <f>INDEX('Startovní listina'!A$2:E$76,MATCH(E5,'Startovní listina'!A$2:A$76,0),2)</f>
        <v>Smrčka</v>
      </c>
      <c r="G5" s="2" t="str">
        <f>INDEX('Startovní listina'!A$2:E$76,MATCH(E5,'Startovní listina'!A$2:A$76,0),3)</f>
        <v>Miloš</v>
      </c>
      <c r="H5" s="3">
        <f>INDEX('Startovní listina'!A$2:E$76,MATCH(E5,'Startovní listina'!A$2:A$76,0),4)</f>
        <v>1954</v>
      </c>
      <c r="I5" s="2" t="str">
        <f>INDEX('Startovní listina'!A$2:E$76,MATCH(E5,'Startovní listina'!A$2:A$76,0),5)</f>
        <v>BK Říčany</v>
      </c>
      <c r="J5" s="2" t="s">
        <v>19</v>
      </c>
      <c r="K5" s="2" t="s">
        <v>18</v>
      </c>
    </row>
    <row r="6" spans="1:11" x14ac:dyDescent="0.25">
      <c r="A6" s="4">
        <v>5</v>
      </c>
      <c r="B6" s="4">
        <v>5</v>
      </c>
      <c r="C6" s="4">
        <v>3</v>
      </c>
      <c r="D6" s="2" t="s">
        <v>10</v>
      </c>
      <c r="E6" s="3">
        <v>9</v>
      </c>
      <c r="F6" s="2" t="str">
        <f>INDEX('Startovní listina'!A$2:E$76,MATCH(E6,'Startovní listina'!A$2:A$76,0),2)</f>
        <v>Rendl</v>
      </c>
      <c r="G6" s="2" t="str">
        <f>INDEX('Startovní listina'!A$2:E$76,MATCH(E6,'Startovní listina'!A$2:A$76,0),3)</f>
        <v>Josef</v>
      </c>
      <c r="H6" s="3">
        <f>INDEX('Startovní listina'!A$2:E$76,MATCH(E6,'Startovní listina'!A$2:A$76,0),4)</f>
        <v>1976</v>
      </c>
      <c r="I6" s="2" t="str">
        <f>INDEX('Startovní listina'!A$2:E$76,MATCH(E6,'Startovní listina'!A$2:A$76,0),5)</f>
        <v>TJ Packa Praha</v>
      </c>
      <c r="J6" s="2" t="s">
        <v>20</v>
      </c>
      <c r="K6" s="2" t="s">
        <v>11</v>
      </c>
    </row>
    <row r="7" spans="1:11" x14ac:dyDescent="0.25">
      <c r="A7" s="4">
        <v>6</v>
      </c>
      <c r="B7" s="4">
        <v>6</v>
      </c>
      <c r="C7" s="4">
        <v>4</v>
      </c>
      <c r="D7" s="2" t="s">
        <v>10</v>
      </c>
      <c r="E7" s="3">
        <v>46</v>
      </c>
      <c r="F7" s="2" t="str">
        <f>INDEX('Startovní listina'!A$2:E$76,MATCH(E7,'Startovní listina'!A$2:A$76,0),2)</f>
        <v>Sysel</v>
      </c>
      <c r="G7" s="2" t="str">
        <f>INDEX('Startovní listina'!A$2:E$76,MATCH(E7,'Startovní listina'!A$2:A$76,0),3)</f>
        <v>Ctibor</v>
      </c>
      <c r="H7" s="3">
        <f>INDEX('Startovní listina'!A$2:E$76,MATCH(E7,'Startovní listina'!A$2:A$76,0),4)</f>
        <v>1987</v>
      </c>
      <c r="I7" s="2" t="str">
        <f>INDEX('Startovní listina'!A$2:E$76,MATCH(E7,'Startovní listina'!A$2:A$76,0),5)</f>
        <v>Spartak Praha 4</v>
      </c>
      <c r="J7" s="2" t="s">
        <v>21</v>
      </c>
      <c r="K7" s="2" t="s">
        <v>11</v>
      </c>
    </row>
    <row r="8" spans="1:11" x14ac:dyDescent="0.25">
      <c r="A8" s="4">
        <v>7</v>
      </c>
      <c r="B8" s="4">
        <v>7</v>
      </c>
      <c r="C8" s="4">
        <v>2</v>
      </c>
      <c r="D8" s="2" t="s">
        <v>14</v>
      </c>
      <c r="E8" s="3">
        <v>20</v>
      </c>
      <c r="F8" s="2" t="str">
        <f>INDEX('Startovní listina'!A$2:E$76,MATCH(E8,'Startovní listina'!A$2:A$76,0),2)</f>
        <v>Brada</v>
      </c>
      <c r="G8" s="2" t="str">
        <f>INDEX('Startovní listina'!A$2:E$76,MATCH(E8,'Startovní listina'!A$2:A$76,0),3)</f>
        <v>Ondřej</v>
      </c>
      <c r="H8" s="3">
        <f>INDEX('Startovní listina'!A$2:E$76,MATCH(E8,'Startovní listina'!A$2:A$76,0),4)</f>
        <v>1973</v>
      </c>
      <c r="I8" s="2" t="str">
        <f>INDEX('Startovní listina'!A$2:E$76,MATCH(E8,'Startovní listina'!A$2:A$76,0),5)</f>
        <v>Horní Počernice</v>
      </c>
      <c r="J8" s="2" t="s">
        <v>22</v>
      </c>
      <c r="K8" s="2" t="s">
        <v>15</v>
      </c>
    </row>
    <row r="9" spans="1:11" x14ac:dyDescent="0.25">
      <c r="A9" s="4">
        <v>8</v>
      </c>
      <c r="B9" s="4">
        <v>8</v>
      </c>
      <c r="C9" s="4">
        <v>3</v>
      </c>
      <c r="D9" s="2" t="s">
        <v>14</v>
      </c>
      <c r="E9" s="3">
        <v>47</v>
      </c>
      <c r="F9" s="2" t="str">
        <f>INDEX('Startovní listina'!A$2:E$76,MATCH(E9,'Startovní listina'!A$2:A$76,0),2)</f>
        <v>Jirásek</v>
      </c>
      <c r="G9" s="2" t="str">
        <f>INDEX('Startovní listina'!A$2:E$76,MATCH(E9,'Startovní listina'!A$2:A$76,0),3)</f>
        <v>Marek</v>
      </c>
      <c r="H9" s="3">
        <f>INDEX('Startovní listina'!A$2:E$76,MATCH(E9,'Startovní listina'!A$2:A$76,0),4)</f>
        <v>1973</v>
      </c>
      <c r="I9" s="2" t="str">
        <f>INDEX('Startovní listina'!A$2:E$76,MATCH(E9,'Startovní listina'!A$2:A$76,0),5)</f>
        <v>TJ Sokol Kbely</v>
      </c>
      <c r="J9" s="2" t="s">
        <v>23</v>
      </c>
      <c r="K9" s="2" t="s">
        <v>15</v>
      </c>
    </row>
    <row r="10" spans="1:11" x14ac:dyDescent="0.25">
      <c r="A10" s="4">
        <v>9</v>
      </c>
      <c r="B10" s="4">
        <v>9</v>
      </c>
      <c r="C10" s="4">
        <v>4</v>
      </c>
      <c r="D10" s="2" t="s">
        <v>14</v>
      </c>
      <c r="E10" s="3">
        <v>86</v>
      </c>
      <c r="F10" s="2" t="str">
        <f>INDEX('Startovní listina'!A$2:E$76,MATCH(E10,'Startovní listina'!A$2:A$76,0),2)</f>
        <v>Bubeníček</v>
      </c>
      <c r="G10" s="2" t="str">
        <f>INDEX('Startovní listina'!A$2:E$76,MATCH(E10,'Startovní listina'!A$2:A$76,0),3)</f>
        <v>Jiří</v>
      </c>
      <c r="H10" s="3">
        <f>INDEX('Startovní listina'!A$2:E$76,MATCH(E10,'Startovní listina'!A$2:A$76,0),4)</f>
        <v>1968</v>
      </c>
      <c r="I10" s="2" t="str">
        <f>INDEX('Startovní listina'!A$2:E$76,MATCH(E10,'Startovní listina'!A$2:A$76,0),5)</f>
        <v>Sokol Lhotka</v>
      </c>
      <c r="J10" s="2" t="s">
        <v>24</v>
      </c>
      <c r="K10" s="2" t="s">
        <v>15</v>
      </c>
    </row>
    <row r="11" spans="1:11" x14ac:dyDescent="0.25">
      <c r="A11" s="4">
        <v>10</v>
      </c>
      <c r="B11" s="4">
        <v>10</v>
      </c>
      <c r="C11" s="4">
        <v>5</v>
      </c>
      <c r="D11" s="2" t="s">
        <v>10</v>
      </c>
      <c r="E11" s="3">
        <v>32</v>
      </c>
      <c r="F11" s="2" t="str">
        <f>INDEX('Startovní listina'!A$2:E$76,MATCH(E11,'Startovní listina'!A$2:A$76,0),2)</f>
        <v>Štělla</v>
      </c>
      <c r="G11" s="2" t="str">
        <f>INDEX('Startovní listina'!A$2:E$76,MATCH(E11,'Startovní listina'!A$2:A$76,0),3)</f>
        <v>Tomáš</v>
      </c>
      <c r="H11" s="3">
        <f>INDEX('Startovní listina'!A$2:E$76,MATCH(E11,'Startovní listina'!A$2:A$76,0),4)</f>
        <v>1991</v>
      </c>
      <c r="I11" s="2">
        <f>INDEX('Startovní listina'!A$2:E$76,MATCH(E11,'Startovní listina'!A$2:A$76,0),5)</f>
        <v>0</v>
      </c>
      <c r="J11" s="2" t="s">
        <v>25</v>
      </c>
      <c r="K11" s="2" t="s">
        <v>11</v>
      </c>
    </row>
    <row r="12" spans="1:11" x14ac:dyDescent="0.25">
      <c r="A12" s="4">
        <v>11</v>
      </c>
      <c r="B12" s="4">
        <v>11</v>
      </c>
      <c r="C12" s="4">
        <v>1</v>
      </c>
      <c r="D12" s="2" t="s">
        <v>26</v>
      </c>
      <c r="E12" s="3">
        <v>99</v>
      </c>
      <c r="F12" s="2" t="str">
        <f>INDEX('Startovní listina'!A$2:E$76,MATCH(E12,'Startovní listina'!A$2:A$76,0),2)</f>
        <v>Petronjuk</v>
      </c>
      <c r="G12" s="2" t="str">
        <f>INDEX('Startovní listina'!A$2:E$76,MATCH(E12,'Startovní listina'!A$2:A$76,0),3)</f>
        <v>Viktor</v>
      </c>
      <c r="H12" s="3">
        <f>INDEX('Startovní listina'!A$2:E$76,MATCH(E12,'Startovní listina'!A$2:A$76,0),4)</f>
        <v>1960</v>
      </c>
      <c r="I12" s="2" t="str">
        <f>INDEX('Startovní listina'!A$2:E$76,MATCH(E12,'Startovní listina'!A$2:A$76,0),5)</f>
        <v>ČZU Praha</v>
      </c>
      <c r="J12" s="2" t="s">
        <v>28</v>
      </c>
      <c r="K12" s="2" t="s">
        <v>27</v>
      </c>
    </row>
    <row r="13" spans="1:11" x14ac:dyDescent="0.25">
      <c r="A13" s="4">
        <v>12</v>
      </c>
      <c r="B13" s="4">
        <v>12</v>
      </c>
      <c r="C13" s="4">
        <v>5</v>
      </c>
      <c r="D13" s="2" t="s">
        <v>14</v>
      </c>
      <c r="E13" s="3">
        <v>43</v>
      </c>
      <c r="F13" s="2" t="str">
        <f>INDEX('Startovní listina'!A$2:E$76,MATCH(E13,'Startovní listina'!A$2:A$76,0),2)</f>
        <v>Soukup</v>
      </c>
      <c r="G13" s="2" t="str">
        <f>INDEX('Startovní listina'!A$2:E$76,MATCH(E13,'Startovní listina'!A$2:A$76,0),3)</f>
        <v>Petr</v>
      </c>
      <c r="H13" s="3">
        <f>INDEX('Startovní listina'!A$2:E$76,MATCH(E13,'Startovní listina'!A$2:A$76,0),4)</f>
        <v>1973</v>
      </c>
      <c r="I13" s="2" t="str">
        <f>INDEX('Startovní listina'!A$2:E$76,MATCH(E13,'Startovní listina'!A$2:A$76,0),5)</f>
        <v>Bootcamp</v>
      </c>
      <c r="J13" s="2" t="s">
        <v>29</v>
      </c>
      <c r="K13" s="2" t="s">
        <v>15</v>
      </c>
    </row>
    <row r="14" spans="1:11" x14ac:dyDescent="0.25">
      <c r="A14" s="4">
        <v>13</v>
      </c>
      <c r="B14" s="4">
        <v>13</v>
      </c>
      <c r="C14" s="4">
        <v>6</v>
      </c>
      <c r="D14" s="2" t="s">
        <v>10</v>
      </c>
      <c r="E14" s="3">
        <v>12</v>
      </c>
      <c r="F14" s="2" t="str">
        <f>INDEX('Startovní listina'!A$2:E$76,MATCH(E14,'Startovní listina'!A$2:A$76,0),2)</f>
        <v>Štělla</v>
      </c>
      <c r="G14" s="2" t="str">
        <f>INDEX('Startovní listina'!A$2:E$76,MATCH(E14,'Startovní listina'!A$2:A$76,0),3)</f>
        <v>Lukáš</v>
      </c>
      <c r="H14" s="3">
        <f>INDEX('Startovní listina'!A$2:E$76,MATCH(E14,'Startovní listina'!A$2:A$76,0),4)</f>
        <v>1989</v>
      </c>
      <c r="I14" s="2">
        <f>INDEX('Startovní listina'!A$2:E$76,MATCH(E14,'Startovní listina'!A$2:A$76,0),5)</f>
        <v>0</v>
      </c>
      <c r="J14" s="2" t="s">
        <v>30</v>
      </c>
      <c r="K14" s="2" t="s">
        <v>11</v>
      </c>
    </row>
    <row r="15" spans="1:11" x14ac:dyDescent="0.25">
      <c r="A15" s="4">
        <v>14</v>
      </c>
      <c r="B15" s="4">
        <v>14</v>
      </c>
      <c r="C15" s="4">
        <v>7</v>
      </c>
      <c r="D15" s="2" t="s">
        <v>10</v>
      </c>
      <c r="E15" s="3">
        <v>39</v>
      </c>
      <c r="F15" s="2" t="str">
        <f>INDEX('Startovní listina'!A$2:E$76,MATCH(E15,'Startovní listina'!A$2:A$76,0),2)</f>
        <v>Doubek</v>
      </c>
      <c r="G15" s="2" t="str">
        <f>INDEX('Startovní listina'!A$2:E$76,MATCH(E15,'Startovní listina'!A$2:A$76,0),3)</f>
        <v>Petr</v>
      </c>
      <c r="H15" s="3">
        <f>INDEX('Startovní listina'!A$2:E$76,MATCH(E15,'Startovní listina'!A$2:A$76,0),4)</f>
        <v>1977</v>
      </c>
      <c r="I15" s="2" t="str">
        <f>INDEX('Startovní listina'!A$2:E$76,MATCH(E15,'Startovní listina'!A$2:A$76,0),5)</f>
        <v>Pardubice</v>
      </c>
      <c r="J15" s="2" t="s">
        <v>31</v>
      </c>
      <c r="K15" s="2" t="s">
        <v>11</v>
      </c>
    </row>
    <row r="16" spans="1:11" x14ac:dyDescent="0.25">
      <c r="A16" s="4">
        <v>15</v>
      </c>
      <c r="B16" s="4">
        <v>15</v>
      </c>
      <c r="C16" s="4">
        <v>8</v>
      </c>
      <c r="D16" s="2" t="s">
        <v>10</v>
      </c>
      <c r="E16" s="3">
        <v>37</v>
      </c>
      <c r="F16" s="2" t="str">
        <f>INDEX('Startovní listina'!A$2:E$76,MATCH(E16,'Startovní listina'!A$2:A$76,0),2)</f>
        <v>Šnábl</v>
      </c>
      <c r="G16" s="2" t="str">
        <f>INDEX('Startovní listina'!A$2:E$76,MATCH(E16,'Startovní listina'!A$2:A$76,0),3)</f>
        <v>Petr</v>
      </c>
      <c r="H16" s="3">
        <f>INDEX('Startovní listina'!A$2:E$76,MATCH(E16,'Startovní listina'!A$2:A$76,0),4)</f>
        <v>1984</v>
      </c>
      <c r="I16" s="2" t="str">
        <f>INDEX('Startovní listina'!A$2:E$76,MATCH(E16,'Startovní listina'!A$2:A$76,0),5)</f>
        <v>BKČS</v>
      </c>
      <c r="J16" s="2" t="s">
        <v>32</v>
      </c>
      <c r="K16" s="2" t="s">
        <v>11</v>
      </c>
    </row>
    <row r="17" spans="1:11" x14ac:dyDescent="0.25">
      <c r="A17" s="4">
        <v>16</v>
      </c>
      <c r="B17" s="4">
        <v>16</v>
      </c>
      <c r="C17" s="4">
        <v>2</v>
      </c>
      <c r="D17" s="2" t="s">
        <v>26</v>
      </c>
      <c r="E17" s="3">
        <v>36</v>
      </c>
      <c r="F17" s="2" t="str">
        <f>INDEX('Startovní listina'!A$2:E$76,MATCH(E17,'Startovní listina'!A$2:A$76,0),2)</f>
        <v>Flaks</v>
      </c>
      <c r="G17" s="2" t="str">
        <f>INDEX('Startovní listina'!A$2:E$76,MATCH(E17,'Startovní listina'!A$2:A$76,0),3)</f>
        <v>Jan</v>
      </c>
      <c r="H17" s="3">
        <f>INDEX('Startovní listina'!A$2:E$76,MATCH(E17,'Startovní listina'!A$2:A$76,0),4)</f>
        <v>1962</v>
      </c>
      <c r="I17" s="2" t="str">
        <f>INDEX('Startovní listina'!A$2:E$76,MATCH(E17,'Startovní listina'!A$2:A$76,0),5)</f>
        <v>AC Nýřany</v>
      </c>
      <c r="J17" s="2" t="s">
        <v>33</v>
      </c>
      <c r="K17" s="2" t="s">
        <v>27</v>
      </c>
    </row>
    <row r="18" spans="1:11" x14ac:dyDescent="0.25">
      <c r="A18" s="4">
        <v>17</v>
      </c>
      <c r="B18" s="4">
        <v>17</v>
      </c>
      <c r="C18" s="4">
        <v>9</v>
      </c>
      <c r="D18" s="2" t="s">
        <v>10</v>
      </c>
      <c r="E18" s="3">
        <v>101</v>
      </c>
      <c r="F18" s="2" t="str">
        <f>INDEX('Startovní listina'!A$2:E$76,MATCH(E18,'Startovní listina'!A$2:A$76,0),2)</f>
        <v>Dolejš</v>
      </c>
      <c r="G18" s="2" t="str">
        <f>INDEX('Startovní listina'!A$2:E$76,MATCH(E18,'Startovní listina'!A$2:A$76,0),3)</f>
        <v>Vít</v>
      </c>
      <c r="H18" s="3">
        <f>INDEX('Startovní listina'!A$2:E$76,MATCH(E18,'Startovní listina'!A$2:A$76,0),4)</f>
        <v>1977</v>
      </c>
      <c r="I18" s="2">
        <f>INDEX('Startovní listina'!A$2:E$76,MATCH(E18,'Startovní listina'!A$2:A$76,0),5)</f>
        <v>0</v>
      </c>
      <c r="J18" s="2" t="s">
        <v>34</v>
      </c>
      <c r="K18" s="2" t="s">
        <v>11</v>
      </c>
    </row>
    <row r="19" spans="1:11" x14ac:dyDescent="0.25">
      <c r="A19" s="4">
        <v>18</v>
      </c>
      <c r="B19" s="4">
        <v>18</v>
      </c>
      <c r="C19" s="4">
        <v>6</v>
      </c>
      <c r="D19" s="2" t="s">
        <v>14</v>
      </c>
      <c r="E19" s="3">
        <v>35</v>
      </c>
      <c r="F19" s="2" t="str">
        <f>INDEX('Startovní listina'!A$2:E$76,MATCH(E19,'Startovní listina'!A$2:A$76,0),2)</f>
        <v>Sládeček</v>
      </c>
      <c r="G19" s="2" t="str">
        <f>INDEX('Startovní listina'!A$2:E$76,MATCH(E19,'Startovní listina'!A$2:A$76,0),3)</f>
        <v>Jakub</v>
      </c>
      <c r="H19" s="3">
        <f>INDEX('Startovní listina'!A$2:E$76,MATCH(E19,'Startovní listina'!A$2:A$76,0),4)</f>
        <v>1974</v>
      </c>
      <c r="I19" s="2">
        <f>INDEX('Startovní listina'!A$2:E$76,MATCH(E19,'Startovní listina'!A$2:A$76,0),5)</f>
        <v>0</v>
      </c>
      <c r="J19" s="2" t="s">
        <v>35</v>
      </c>
      <c r="K19" s="2" t="s">
        <v>15</v>
      </c>
    </row>
    <row r="20" spans="1:11" x14ac:dyDescent="0.25">
      <c r="A20" s="4">
        <v>19</v>
      </c>
      <c r="B20" s="4">
        <v>19</v>
      </c>
      <c r="C20" s="4">
        <v>3</v>
      </c>
      <c r="D20" s="2" t="s">
        <v>26</v>
      </c>
      <c r="E20" s="3">
        <v>94</v>
      </c>
      <c r="F20" s="2" t="str">
        <f>INDEX('Startovní listina'!A$2:E$76,MATCH(E20,'Startovní listina'!A$2:A$76,0),2)</f>
        <v>Tarant</v>
      </c>
      <c r="G20" s="2" t="str">
        <f>INDEX('Startovní listina'!A$2:E$76,MATCH(E20,'Startovní listina'!A$2:A$76,0),3)</f>
        <v>Jiří</v>
      </c>
      <c r="H20" s="3">
        <f>INDEX('Startovní listina'!A$2:E$76,MATCH(E20,'Startovní listina'!A$2:A$76,0),4)</f>
        <v>1958</v>
      </c>
      <c r="I20" s="2" t="str">
        <f>INDEX('Startovní listina'!A$2:E$76,MATCH(E20,'Startovní listina'!A$2:A$76,0),5)</f>
        <v>Praha 10</v>
      </c>
      <c r="J20" s="2" t="s">
        <v>36</v>
      </c>
      <c r="K20" s="2" t="s">
        <v>27</v>
      </c>
    </row>
    <row r="21" spans="1:11" x14ac:dyDescent="0.25">
      <c r="A21" s="4">
        <v>20</v>
      </c>
      <c r="B21" s="4">
        <v>1</v>
      </c>
      <c r="C21" s="4">
        <v>1</v>
      </c>
      <c r="D21" s="2" t="s">
        <v>37</v>
      </c>
      <c r="E21" s="3">
        <v>41</v>
      </c>
      <c r="F21" s="2" t="str">
        <f>INDEX('Startovní listina'!A$2:E$76,MATCH(E21,'Startovní listina'!A$2:A$76,0),2)</f>
        <v>Šibravová</v>
      </c>
      <c r="G21" s="2" t="str">
        <f>INDEX('Startovní listina'!A$2:E$76,MATCH(E21,'Startovní listina'!A$2:A$76,0),3)</f>
        <v>Lenka</v>
      </c>
      <c r="H21" s="3">
        <f>INDEX('Startovní listina'!A$2:E$76,MATCH(E21,'Startovní listina'!A$2:A$76,0),4)</f>
        <v>1982</v>
      </c>
      <c r="I21" s="2" t="str">
        <f>INDEX('Startovní listina'!A$2:E$76,MATCH(E21,'Startovní listina'!A$2:A$76,0),5)</f>
        <v>Kerteam</v>
      </c>
      <c r="J21" s="2" t="s">
        <v>39</v>
      </c>
      <c r="K21" s="2" t="s">
        <v>38</v>
      </c>
    </row>
    <row r="22" spans="1:11" x14ac:dyDescent="0.25">
      <c r="A22" s="4">
        <v>21</v>
      </c>
      <c r="B22" s="4">
        <v>20</v>
      </c>
      <c r="C22" s="4">
        <v>7</v>
      </c>
      <c r="D22" s="2" t="s">
        <v>14</v>
      </c>
      <c r="E22" s="3">
        <v>31</v>
      </c>
      <c r="F22" s="2" t="str">
        <f>INDEX('Startovní listina'!A$2:E$76,MATCH(E22,'Startovní listina'!A$2:A$76,0),2)</f>
        <v>Ginzer</v>
      </c>
      <c r="G22" s="2" t="str">
        <f>INDEX('Startovní listina'!A$2:E$76,MATCH(E22,'Startovní listina'!A$2:A$76,0),3)</f>
        <v>Petr</v>
      </c>
      <c r="H22" s="3">
        <f>INDEX('Startovní listina'!A$2:E$76,MATCH(E22,'Startovní listina'!A$2:A$76,0),4)</f>
        <v>1972</v>
      </c>
      <c r="I22" s="2" t="str">
        <f>INDEX('Startovní listina'!A$2:E$76,MATCH(E22,'Startovní listina'!A$2:A$76,0),5)</f>
        <v>Cyklovape</v>
      </c>
      <c r="J22" s="2" t="s">
        <v>40</v>
      </c>
      <c r="K22" s="2" t="s">
        <v>15</v>
      </c>
    </row>
    <row r="23" spans="1:11" x14ac:dyDescent="0.25">
      <c r="A23" s="4">
        <v>22</v>
      </c>
      <c r="B23" s="4">
        <v>21</v>
      </c>
      <c r="C23" s="4">
        <v>8</v>
      </c>
      <c r="D23" s="2" t="s">
        <v>14</v>
      </c>
      <c r="E23" s="3">
        <v>100</v>
      </c>
      <c r="F23" s="2" t="str">
        <f>INDEX('Startovní listina'!A$2:E$76,MATCH(E23,'Startovní listina'!A$2:A$76,0),2)</f>
        <v>Rychecký</v>
      </c>
      <c r="G23" s="2" t="str">
        <f>INDEX('Startovní listina'!A$2:E$76,MATCH(E23,'Startovní listina'!A$2:A$76,0),3)</f>
        <v>Tomáš</v>
      </c>
      <c r="H23" s="3">
        <f>INDEX('Startovní listina'!A$2:E$76,MATCH(E23,'Startovní listina'!A$2:A$76,0),4)</f>
        <v>1966</v>
      </c>
      <c r="I23" s="2" t="str">
        <f>INDEX('Startovní listina'!A$2:E$76,MATCH(E23,'Startovní listina'!A$2:A$76,0),5)</f>
        <v>HH Smíchov</v>
      </c>
      <c r="J23" s="2" t="s">
        <v>41</v>
      </c>
      <c r="K23" s="2" t="s">
        <v>15</v>
      </c>
    </row>
    <row r="24" spans="1:11" x14ac:dyDescent="0.25">
      <c r="A24" s="4">
        <v>23</v>
      </c>
      <c r="B24" s="4">
        <v>22</v>
      </c>
      <c r="C24" s="4">
        <v>10</v>
      </c>
      <c r="D24" s="2" t="s">
        <v>10</v>
      </c>
      <c r="E24" s="3">
        <v>27</v>
      </c>
      <c r="F24" s="2" t="str">
        <f>INDEX('Startovní listina'!A$2:E$76,MATCH(E24,'Startovní listina'!A$2:A$76,0),2)</f>
        <v>Špringl</v>
      </c>
      <c r="G24" s="2" t="str">
        <f>INDEX('Startovní listina'!A$2:E$76,MATCH(E24,'Startovní listina'!A$2:A$76,0),3)</f>
        <v>Štěoán</v>
      </c>
      <c r="H24" s="3">
        <f>INDEX('Startovní listina'!A$2:E$76,MATCH(E24,'Startovní listina'!A$2:A$76,0),4)</f>
        <v>1984</v>
      </c>
      <c r="I24" s="2" t="str">
        <f>INDEX('Startovní listina'!A$2:E$76,MATCH(E24,'Startovní listina'!A$2:A$76,0),5)</f>
        <v>Praha 5</v>
      </c>
      <c r="J24" s="2" t="s">
        <v>42</v>
      </c>
      <c r="K24" s="2" t="s">
        <v>11</v>
      </c>
    </row>
    <row r="25" spans="1:11" x14ac:dyDescent="0.25">
      <c r="A25" s="4">
        <v>24</v>
      </c>
      <c r="B25" s="4">
        <v>23</v>
      </c>
      <c r="C25" s="4">
        <v>11</v>
      </c>
      <c r="D25" s="2" t="s">
        <v>10</v>
      </c>
      <c r="E25" s="3">
        <v>28</v>
      </c>
      <c r="F25" s="2" t="str">
        <f>INDEX('Startovní listina'!A$2:E$76,MATCH(E25,'Startovní listina'!A$2:A$76,0),2)</f>
        <v>Perányi</v>
      </c>
      <c r="G25" s="2" t="str">
        <f>INDEX('Startovní listina'!A$2:E$76,MATCH(E25,'Startovní listina'!A$2:A$76,0),3)</f>
        <v>Radoslav</v>
      </c>
      <c r="H25" s="3">
        <f>INDEX('Startovní listina'!A$2:E$76,MATCH(E25,'Startovní listina'!A$2:A$76,0),4)</f>
        <v>1986</v>
      </c>
      <c r="I25" s="2" t="str">
        <f>INDEX('Startovní listina'!A$2:E$76,MATCH(E25,'Startovní listina'!A$2:A$76,0),5)</f>
        <v>BonBon Praha</v>
      </c>
      <c r="J25" s="2" t="s">
        <v>43</v>
      </c>
      <c r="K25" s="2" t="s">
        <v>11</v>
      </c>
    </row>
    <row r="26" spans="1:11" x14ac:dyDescent="0.25">
      <c r="A26" s="4">
        <v>25</v>
      </c>
      <c r="B26" s="4">
        <v>24</v>
      </c>
      <c r="C26" s="4">
        <v>4</v>
      </c>
      <c r="D26" s="2" t="s">
        <v>26</v>
      </c>
      <c r="E26" s="3">
        <v>7</v>
      </c>
      <c r="F26" s="2" t="str">
        <f>INDEX('Startovní listina'!A$2:E$76,MATCH(E26,'Startovní listina'!A$2:A$76,0),2)</f>
        <v>Tomeš</v>
      </c>
      <c r="G26" s="2" t="str">
        <f>INDEX('Startovní listina'!A$2:E$76,MATCH(E26,'Startovní listina'!A$2:A$76,0),3)</f>
        <v>Rostislav</v>
      </c>
      <c r="H26" s="3">
        <f>INDEX('Startovní listina'!A$2:E$76,MATCH(E26,'Startovní listina'!A$2:A$76,0),4)</f>
        <v>1960</v>
      </c>
      <c r="I26" s="2" t="str">
        <f>INDEX('Startovní listina'!A$2:E$76,MATCH(E26,'Startovní listina'!A$2:A$76,0),5)</f>
        <v>Tragéd Team</v>
      </c>
      <c r="J26" s="2" t="s">
        <v>44</v>
      </c>
      <c r="K26" s="2" t="s">
        <v>27</v>
      </c>
    </row>
    <row r="27" spans="1:11" x14ac:dyDescent="0.25">
      <c r="A27" s="4">
        <v>26</v>
      </c>
      <c r="B27" s="4">
        <v>25</v>
      </c>
      <c r="C27" s="4">
        <v>9</v>
      </c>
      <c r="D27" s="2" t="s">
        <v>14</v>
      </c>
      <c r="E27" s="3">
        <v>25</v>
      </c>
      <c r="F27" s="2" t="str">
        <f>INDEX('Startovní listina'!A$2:E$76,MATCH(E27,'Startovní listina'!A$2:A$76,0),2)</f>
        <v>Kouba</v>
      </c>
      <c r="G27" s="2" t="str">
        <f>INDEX('Startovní listina'!A$2:E$76,MATCH(E27,'Startovní listina'!A$2:A$76,0),3)</f>
        <v>Štěpán</v>
      </c>
      <c r="H27" s="3">
        <f>INDEX('Startovní listina'!A$2:E$76,MATCH(E27,'Startovní listina'!A$2:A$76,0),4)</f>
        <v>1975</v>
      </c>
      <c r="I27" s="2" t="str">
        <f>INDEX('Startovní listina'!A$2:E$76,MATCH(E27,'Startovní listina'!A$2:A$76,0),5)</f>
        <v>Hisport Team</v>
      </c>
      <c r="J27" s="2" t="s">
        <v>45</v>
      </c>
      <c r="K27" s="2" t="s">
        <v>15</v>
      </c>
    </row>
    <row r="28" spans="1:11" x14ac:dyDescent="0.25">
      <c r="A28" s="4">
        <v>27</v>
      </c>
      <c r="B28" s="4">
        <v>26</v>
      </c>
      <c r="C28" s="4">
        <v>12</v>
      </c>
      <c r="D28" s="2" t="s">
        <v>10</v>
      </c>
      <c r="E28" s="3">
        <v>44</v>
      </c>
      <c r="F28" s="2" t="str">
        <f>INDEX('Startovní listina'!A$2:E$76,MATCH(E28,'Startovní listina'!A$2:A$76,0),2)</f>
        <v>Frolík</v>
      </c>
      <c r="G28" s="2" t="str">
        <f>INDEX('Startovní listina'!A$2:E$76,MATCH(E28,'Startovní listina'!A$2:A$76,0),3)</f>
        <v>Jan</v>
      </c>
      <c r="H28" s="3">
        <f>INDEX('Startovní listina'!A$2:E$76,MATCH(E28,'Startovní listina'!A$2:A$76,0),4)</f>
        <v>1985</v>
      </c>
      <c r="I28" s="2">
        <f>INDEX('Startovní listina'!A$2:E$76,MATCH(E28,'Startovní listina'!A$2:A$76,0),5)</f>
        <v>0</v>
      </c>
      <c r="J28" s="2" t="s">
        <v>46</v>
      </c>
      <c r="K28" s="2" t="s">
        <v>11</v>
      </c>
    </row>
    <row r="29" spans="1:11" x14ac:dyDescent="0.25">
      <c r="A29" s="4">
        <v>28</v>
      </c>
      <c r="B29" s="4">
        <v>27</v>
      </c>
      <c r="C29" s="4">
        <v>13</v>
      </c>
      <c r="D29" s="2" t="s">
        <v>10</v>
      </c>
      <c r="E29" s="3">
        <v>30</v>
      </c>
      <c r="F29" s="2" t="str">
        <f>INDEX('Startovní listina'!A$2:E$76,MATCH(E29,'Startovní listina'!A$2:A$76,0),2)</f>
        <v>Pěkný</v>
      </c>
      <c r="G29" s="2" t="str">
        <f>INDEX('Startovní listina'!A$2:E$76,MATCH(E29,'Startovní listina'!A$2:A$76,0),3)</f>
        <v>Jan</v>
      </c>
      <c r="H29" s="3">
        <f>INDEX('Startovní listina'!A$2:E$76,MATCH(E29,'Startovní listina'!A$2:A$76,0),4)</f>
        <v>1977</v>
      </c>
      <c r="I29" s="2" t="str">
        <f>INDEX('Startovní listina'!A$2:E$76,MATCH(E29,'Startovní listina'!A$2:A$76,0),5)</f>
        <v>AKA Praha</v>
      </c>
      <c r="J29" s="2" t="s">
        <v>47</v>
      </c>
      <c r="K29" s="2" t="s">
        <v>11</v>
      </c>
    </row>
    <row r="30" spans="1:11" x14ac:dyDescent="0.25">
      <c r="A30" s="4">
        <v>29</v>
      </c>
      <c r="B30" s="4">
        <v>28</v>
      </c>
      <c r="C30" s="4">
        <v>10</v>
      </c>
      <c r="D30" s="2" t="s">
        <v>14</v>
      </c>
      <c r="E30" s="3">
        <v>16</v>
      </c>
      <c r="F30" s="2" t="str">
        <f>INDEX('Startovní listina'!A$2:E$76,MATCH(E30,'Startovní listina'!A$2:A$76,0),2)</f>
        <v>Karbulka</v>
      </c>
      <c r="G30" s="2" t="str">
        <f>INDEX('Startovní listina'!A$2:E$76,MATCH(E30,'Startovní listina'!A$2:A$76,0),3)</f>
        <v>Pavel</v>
      </c>
      <c r="H30" s="3">
        <f>INDEX('Startovní listina'!A$2:E$76,MATCH(E30,'Startovní listina'!A$2:A$76,0),4)</f>
        <v>1973</v>
      </c>
      <c r="I30" s="2" t="str">
        <f>INDEX('Startovní listina'!A$2:E$76,MATCH(E30,'Startovní listina'!A$2:A$76,0),5)</f>
        <v>Šakal Kbely</v>
      </c>
      <c r="J30" s="2" t="s">
        <v>48</v>
      </c>
      <c r="K30" s="2" t="s">
        <v>15</v>
      </c>
    </row>
    <row r="31" spans="1:11" x14ac:dyDescent="0.25">
      <c r="A31" s="4">
        <v>30</v>
      </c>
      <c r="B31" s="4">
        <v>29</v>
      </c>
      <c r="C31" s="4">
        <v>14</v>
      </c>
      <c r="D31" s="2" t="s">
        <v>10</v>
      </c>
      <c r="E31" s="3">
        <v>42</v>
      </c>
      <c r="F31" s="2" t="str">
        <f>INDEX('Startovní listina'!A$2:E$76,MATCH(E31,'Startovní listina'!A$2:A$76,0),2)</f>
        <v>Mojak</v>
      </c>
      <c r="G31" s="2" t="str">
        <f>INDEX('Startovní listina'!A$2:E$76,MATCH(E31,'Startovní listina'!A$2:A$76,0),3)</f>
        <v>Marek</v>
      </c>
      <c r="H31" s="3">
        <f>INDEX('Startovní listina'!A$2:E$76,MATCH(E31,'Startovní listina'!A$2:A$76,0),4)</f>
        <v>1979</v>
      </c>
      <c r="I31" s="2">
        <f>INDEX('Startovní listina'!A$2:E$76,MATCH(E31,'Startovní listina'!A$2:A$76,0),5)</f>
        <v>0</v>
      </c>
      <c r="J31" s="2" t="s">
        <v>49</v>
      </c>
      <c r="K31" s="2" t="s">
        <v>11</v>
      </c>
    </row>
    <row r="32" spans="1:11" x14ac:dyDescent="0.25">
      <c r="A32" s="4">
        <v>31</v>
      </c>
      <c r="B32" s="4">
        <v>30</v>
      </c>
      <c r="C32" s="4">
        <v>11</v>
      </c>
      <c r="D32" s="2" t="s">
        <v>14</v>
      </c>
      <c r="E32" s="3">
        <v>19</v>
      </c>
      <c r="F32" s="2" t="str">
        <f>INDEX('Startovní listina'!A$2:E$76,MATCH(E32,'Startovní listina'!A$2:A$76,0),2)</f>
        <v>Pondračka</v>
      </c>
      <c r="G32" s="2" t="str">
        <f>INDEX('Startovní listina'!A$2:E$76,MATCH(E32,'Startovní listina'!A$2:A$76,0),3)</f>
        <v>Tomáš</v>
      </c>
      <c r="H32" s="3">
        <f>INDEX('Startovní listina'!A$2:E$76,MATCH(E32,'Startovní listina'!A$2:A$76,0),4)</f>
        <v>1972</v>
      </c>
      <c r="I32" s="2" t="str">
        <f>INDEX('Startovní listina'!A$2:E$76,MATCH(E32,'Startovní listina'!A$2:A$76,0),5)</f>
        <v>Bootcamp</v>
      </c>
      <c r="J32" s="2" t="s">
        <v>50</v>
      </c>
      <c r="K32" s="2" t="s">
        <v>15</v>
      </c>
    </row>
    <row r="33" spans="1:11" x14ac:dyDescent="0.25">
      <c r="A33" s="4">
        <v>32</v>
      </c>
      <c r="B33" s="4">
        <v>2</v>
      </c>
      <c r="C33" s="4">
        <v>2</v>
      </c>
      <c r="D33" s="2" t="s">
        <v>37</v>
      </c>
      <c r="E33" s="3">
        <v>87</v>
      </c>
      <c r="F33" s="2" t="str">
        <f>INDEX('Startovní listina'!A$2:E$76,MATCH(E33,'Startovní listina'!A$2:A$76,0),2)</f>
        <v>Roznosová</v>
      </c>
      <c r="G33" s="2" t="str">
        <f>INDEX('Startovní listina'!A$2:E$76,MATCH(E33,'Startovní listina'!A$2:A$76,0),3)</f>
        <v>Julie</v>
      </c>
      <c r="H33" s="3">
        <f>INDEX('Startovní listina'!A$2:E$76,MATCH(E33,'Startovní listina'!A$2:A$76,0),4)</f>
        <v>1987</v>
      </c>
      <c r="I33" s="2">
        <f>INDEX('Startovní listina'!A$2:E$76,MATCH(E33,'Startovní listina'!A$2:A$76,0),5)</f>
        <v>0</v>
      </c>
      <c r="J33" s="2" t="s">
        <v>51</v>
      </c>
      <c r="K33" s="2" t="s">
        <v>38</v>
      </c>
    </row>
    <row r="34" spans="1:11" x14ac:dyDescent="0.25">
      <c r="A34" s="4">
        <v>33</v>
      </c>
      <c r="B34" s="4">
        <v>31</v>
      </c>
      <c r="C34" s="4">
        <v>15</v>
      </c>
      <c r="D34" s="2" t="s">
        <v>10</v>
      </c>
      <c r="E34" s="3">
        <v>5</v>
      </c>
      <c r="F34" s="2" t="str">
        <f>INDEX('Startovní listina'!A$2:E$76,MATCH(E34,'Startovní listina'!A$2:A$76,0),2)</f>
        <v>Huber</v>
      </c>
      <c r="G34" s="2" t="str">
        <f>INDEX('Startovní listina'!A$2:E$76,MATCH(E34,'Startovní listina'!A$2:A$76,0),3)</f>
        <v>František</v>
      </c>
      <c r="H34" s="3">
        <f>INDEX('Startovní listina'!A$2:E$76,MATCH(E34,'Startovní listina'!A$2:A$76,0),4)</f>
        <v>1979</v>
      </c>
      <c r="I34" s="2" t="str">
        <f>INDEX('Startovní listina'!A$2:E$76,MATCH(E34,'Startovní listina'!A$2:A$76,0),5)</f>
        <v>Xtreamelife</v>
      </c>
      <c r="J34" s="2" t="s">
        <v>52</v>
      </c>
      <c r="K34" s="2" t="s">
        <v>11</v>
      </c>
    </row>
    <row r="35" spans="1:11" x14ac:dyDescent="0.25">
      <c r="A35" s="4">
        <v>34</v>
      </c>
      <c r="B35" s="4">
        <v>32</v>
      </c>
      <c r="C35" s="4">
        <v>2</v>
      </c>
      <c r="D35" s="2" t="s">
        <v>17</v>
      </c>
      <c r="E35" s="3">
        <v>26</v>
      </c>
      <c r="F35" s="2" t="str">
        <f>INDEX('Startovní listina'!A$2:E$76,MATCH(E35,'Startovní listina'!A$2:A$76,0),2)</f>
        <v>Lípa</v>
      </c>
      <c r="G35" s="2" t="str">
        <f>INDEX('Startovní listina'!A$2:E$76,MATCH(E35,'Startovní listina'!A$2:A$76,0),3)</f>
        <v>Václav</v>
      </c>
      <c r="H35" s="3">
        <f>INDEX('Startovní listina'!A$2:E$76,MATCH(E35,'Startovní listina'!A$2:A$76,0),4)</f>
        <v>1952</v>
      </c>
      <c r="I35" s="2" t="str">
        <f>INDEX('Startovní listina'!A$2:E$76,MATCH(E35,'Startovní listina'!A$2:A$76,0),5)</f>
        <v>Černošice</v>
      </c>
      <c r="J35" s="2" t="s">
        <v>53</v>
      </c>
      <c r="K35" s="2" t="s">
        <v>18</v>
      </c>
    </row>
    <row r="36" spans="1:11" x14ac:dyDescent="0.25">
      <c r="A36" s="4">
        <v>35</v>
      </c>
      <c r="B36" s="4">
        <v>33</v>
      </c>
      <c r="C36" s="4">
        <v>5</v>
      </c>
      <c r="D36" s="2" t="s">
        <v>26</v>
      </c>
      <c r="E36" s="3">
        <v>22</v>
      </c>
      <c r="F36" s="2" t="str">
        <f>INDEX('Startovní listina'!A$2:E$76,MATCH(E36,'Startovní listina'!A$2:A$76,0),2)</f>
        <v>Šiman</v>
      </c>
      <c r="G36" s="2" t="str">
        <f>INDEX('Startovní listina'!A$2:E$76,MATCH(E36,'Startovní listina'!A$2:A$76,0),3)</f>
        <v>Eduard</v>
      </c>
      <c r="H36" s="3">
        <f>INDEX('Startovní listina'!A$2:E$76,MATCH(E36,'Startovní listina'!A$2:A$76,0),4)</f>
        <v>1965</v>
      </c>
      <c r="I36" s="2" t="str">
        <f>INDEX('Startovní listina'!A$2:E$76,MATCH(E36,'Startovní listina'!A$2:A$76,0),5)</f>
        <v>Praha 10</v>
      </c>
      <c r="J36" s="2" t="s">
        <v>54</v>
      </c>
      <c r="K36" s="2" t="s">
        <v>27</v>
      </c>
    </row>
    <row r="37" spans="1:11" x14ac:dyDescent="0.25">
      <c r="A37" s="4">
        <v>36</v>
      </c>
      <c r="B37" s="4">
        <v>34</v>
      </c>
      <c r="C37" s="4">
        <v>12</v>
      </c>
      <c r="D37" s="2" t="s">
        <v>14</v>
      </c>
      <c r="E37" s="3">
        <v>38</v>
      </c>
      <c r="F37" s="2" t="str">
        <f>INDEX('Startovní listina'!A$2:E$76,MATCH(E37,'Startovní listina'!A$2:A$76,0),2)</f>
        <v>Frühauf</v>
      </c>
      <c r="G37" s="2" t="str">
        <f>INDEX('Startovní listina'!A$2:E$76,MATCH(E37,'Startovní listina'!A$2:A$76,0),3)</f>
        <v>Jiljí</v>
      </c>
      <c r="H37" s="3">
        <f>INDEX('Startovní listina'!A$2:E$76,MATCH(E37,'Startovní listina'!A$2:A$76,0),4)</f>
        <v>1975</v>
      </c>
      <c r="I37" s="2" t="str">
        <f>INDEX('Startovní listina'!A$2:E$76,MATCH(E37,'Startovní listina'!A$2:A$76,0),5)</f>
        <v>Zbraslav</v>
      </c>
      <c r="J37" s="2" t="s">
        <v>55</v>
      </c>
      <c r="K37" s="2" t="s">
        <v>15</v>
      </c>
    </row>
    <row r="38" spans="1:11" x14ac:dyDescent="0.25">
      <c r="A38" s="4">
        <v>37</v>
      </c>
      <c r="B38" s="4">
        <v>35</v>
      </c>
      <c r="C38" s="4">
        <v>13</v>
      </c>
      <c r="D38" s="2" t="s">
        <v>14</v>
      </c>
      <c r="E38" s="3">
        <v>91</v>
      </c>
      <c r="F38" s="2" t="str">
        <f>INDEX('Startovní listina'!A$2:E$76,MATCH(E38,'Startovní listina'!A$2:A$76,0),2)</f>
        <v>Novák</v>
      </c>
      <c r="G38" s="2" t="str">
        <f>INDEX('Startovní listina'!A$2:E$76,MATCH(E38,'Startovní listina'!A$2:A$76,0),3)</f>
        <v>Radomír</v>
      </c>
      <c r="H38" s="3">
        <f>INDEX('Startovní listina'!A$2:E$76,MATCH(E38,'Startovní listina'!A$2:A$76,0),4)</f>
        <v>1970</v>
      </c>
      <c r="I38" s="2" t="str">
        <f>INDEX('Startovní listina'!A$2:E$76,MATCH(E38,'Startovní listina'!A$2:A$76,0),5)</f>
        <v>Uhlířské Janovice</v>
      </c>
      <c r="J38" s="2" t="s">
        <v>56</v>
      </c>
      <c r="K38" s="2" t="s">
        <v>15</v>
      </c>
    </row>
    <row r="39" spans="1:11" x14ac:dyDescent="0.25">
      <c r="A39" s="4">
        <v>38</v>
      </c>
      <c r="B39" s="4">
        <v>36</v>
      </c>
      <c r="C39" s="4">
        <v>16</v>
      </c>
      <c r="D39" s="2" t="s">
        <v>10</v>
      </c>
      <c r="E39" s="3">
        <v>82</v>
      </c>
      <c r="F39" s="2" t="str">
        <f>INDEX('Startovní listina'!A$2:E$76,MATCH(E39,'Startovní listina'!A$2:A$76,0),2)</f>
        <v>Kulhavý</v>
      </c>
      <c r="G39" s="2" t="str">
        <f>INDEX('Startovní listina'!A$2:E$76,MATCH(E39,'Startovní listina'!A$2:A$76,0),3)</f>
        <v>Martin</v>
      </c>
      <c r="H39" s="3">
        <f>INDEX('Startovní listina'!A$2:E$76,MATCH(E39,'Startovní listina'!A$2:A$76,0),4)</f>
        <v>1979</v>
      </c>
      <c r="I39" s="2" t="str">
        <f>INDEX('Startovní listina'!A$2:E$76,MATCH(E39,'Startovní listina'!A$2:A$76,0),5)</f>
        <v>Chodov</v>
      </c>
      <c r="J39" s="2" t="s">
        <v>57</v>
      </c>
      <c r="K39" s="2" t="s">
        <v>11</v>
      </c>
    </row>
    <row r="40" spans="1:11" x14ac:dyDescent="0.25">
      <c r="A40" s="4">
        <v>39</v>
      </c>
      <c r="B40" s="4">
        <v>37</v>
      </c>
      <c r="C40" s="4">
        <v>6</v>
      </c>
      <c r="D40" s="2" t="s">
        <v>26</v>
      </c>
      <c r="E40" s="3">
        <v>11</v>
      </c>
      <c r="F40" s="2" t="str">
        <f>INDEX('Startovní listina'!A$2:E$76,MATCH(E40,'Startovní listina'!A$2:A$76,0),2)</f>
        <v>Kratochvíl</v>
      </c>
      <c r="G40" s="2" t="str">
        <f>INDEX('Startovní listina'!A$2:E$76,MATCH(E40,'Startovní listina'!A$2:A$76,0),3)</f>
        <v>Miroslav</v>
      </c>
      <c r="H40" s="3">
        <f>INDEX('Startovní listina'!A$2:E$76,MATCH(E40,'Startovní listina'!A$2:A$76,0),4)</f>
        <v>1959</v>
      </c>
      <c r="I40" s="2" t="str">
        <f>INDEX('Startovní listina'!A$2:E$76,MATCH(E40,'Startovní listina'!A$2:A$76,0),5)</f>
        <v>Sokol hlubočepy</v>
      </c>
      <c r="J40" s="2" t="s">
        <v>58</v>
      </c>
      <c r="K40" s="2" t="s">
        <v>27</v>
      </c>
    </row>
    <row r="41" spans="1:11" x14ac:dyDescent="0.25">
      <c r="A41" s="4">
        <v>40</v>
      </c>
      <c r="B41" s="4">
        <v>3</v>
      </c>
      <c r="C41" s="4">
        <v>3</v>
      </c>
      <c r="D41" s="2" t="s">
        <v>37</v>
      </c>
      <c r="E41" s="3">
        <v>48</v>
      </c>
      <c r="F41" s="2" t="str">
        <f>INDEX('Startovní listina'!A$2:E$76,MATCH(E41,'Startovní listina'!A$2:A$76,0),2)</f>
        <v>Tržilová</v>
      </c>
      <c r="G41" s="2" t="str">
        <f>INDEX('Startovní listina'!A$2:E$76,MATCH(E41,'Startovní listina'!A$2:A$76,0),3)</f>
        <v>Iva</v>
      </c>
      <c r="H41" s="3">
        <f>INDEX('Startovní listina'!A$2:E$76,MATCH(E41,'Startovní listina'!A$2:A$76,0),4)</f>
        <v>1986</v>
      </c>
      <c r="I41" s="2" t="str">
        <f>INDEX('Startovní listina'!A$2:E$76,MATCH(E41,'Startovní listina'!A$2:A$76,0),5)</f>
        <v>TJ Maratonstav Úpice</v>
      </c>
      <c r="J41" s="2" t="s">
        <v>59</v>
      </c>
      <c r="K41" s="2" t="s">
        <v>38</v>
      </c>
    </row>
    <row r="42" spans="1:11" x14ac:dyDescent="0.25">
      <c r="A42" s="4">
        <v>41</v>
      </c>
      <c r="B42" s="4">
        <v>38</v>
      </c>
      <c r="C42" s="4">
        <v>17</v>
      </c>
      <c r="D42" s="2" t="s">
        <v>10</v>
      </c>
      <c r="E42" s="3">
        <v>6</v>
      </c>
      <c r="F42" s="2" t="str">
        <f>INDEX('Startovní listina'!A$2:E$76,MATCH(E42,'Startovní listina'!A$2:A$76,0),2)</f>
        <v>Rytych</v>
      </c>
      <c r="G42" s="2" t="str">
        <f>INDEX('Startovní listina'!A$2:E$76,MATCH(E42,'Startovní listina'!A$2:A$76,0),3)</f>
        <v>Pavel</v>
      </c>
      <c r="H42" s="3">
        <f>INDEX('Startovní listina'!A$2:E$76,MATCH(E42,'Startovní listina'!A$2:A$76,0),4)</f>
        <v>1988</v>
      </c>
      <c r="I42" s="2">
        <f>INDEX('Startovní listina'!A$2:E$76,MATCH(E42,'Startovní listina'!A$2:A$76,0),5)</f>
        <v>0</v>
      </c>
      <c r="J42" s="2" t="s">
        <v>60</v>
      </c>
      <c r="K42" s="2" t="s">
        <v>11</v>
      </c>
    </row>
    <row r="43" spans="1:11" x14ac:dyDescent="0.25">
      <c r="A43" s="4">
        <v>42</v>
      </c>
      <c r="B43" s="4">
        <v>39</v>
      </c>
      <c r="C43" s="4">
        <v>7</v>
      </c>
      <c r="D43" s="2" t="s">
        <v>26</v>
      </c>
      <c r="E43" s="3">
        <v>33</v>
      </c>
      <c r="F43" s="2" t="str">
        <f>INDEX('Startovní listina'!A$2:E$76,MATCH(E43,'Startovní listina'!A$2:A$76,0),2)</f>
        <v>Jelínek</v>
      </c>
      <c r="G43" s="2" t="str">
        <f>INDEX('Startovní listina'!A$2:E$76,MATCH(E43,'Startovní listina'!A$2:A$76,0),3)</f>
        <v>Stanislav</v>
      </c>
      <c r="H43" s="3">
        <f>INDEX('Startovní listina'!A$2:E$76,MATCH(E43,'Startovní listina'!A$2:A$76,0),4)</f>
        <v>1962</v>
      </c>
      <c r="I43" s="2" t="str">
        <f>INDEX('Startovní listina'!A$2:E$76,MATCH(E43,'Startovní listina'!A$2:A$76,0),5)</f>
        <v>TJ Rob Liberec</v>
      </c>
      <c r="J43" s="2" t="s">
        <v>61</v>
      </c>
      <c r="K43" s="2" t="s">
        <v>27</v>
      </c>
    </row>
    <row r="44" spans="1:11" x14ac:dyDescent="0.25">
      <c r="A44" s="4">
        <v>43</v>
      </c>
      <c r="B44" s="4">
        <v>40</v>
      </c>
      <c r="C44" s="4">
        <v>8</v>
      </c>
      <c r="D44" s="2" t="s">
        <v>26</v>
      </c>
      <c r="E44" s="3">
        <v>84</v>
      </c>
      <c r="F44" s="2" t="str">
        <f>INDEX('Startovní listina'!A$2:E$76,MATCH(E44,'Startovní listina'!A$2:A$76,0),2)</f>
        <v>Němec</v>
      </c>
      <c r="G44" s="2" t="str">
        <f>INDEX('Startovní listina'!A$2:E$76,MATCH(E44,'Startovní listina'!A$2:A$76,0),3)</f>
        <v>Miloš</v>
      </c>
      <c r="H44" s="3">
        <f>INDEX('Startovní listina'!A$2:E$76,MATCH(E44,'Startovní listina'!A$2:A$76,0),4)</f>
        <v>1959</v>
      </c>
      <c r="I44" s="2" t="str">
        <f>INDEX('Startovní listina'!A$2:E$76,MATCH(E44,'Startovní listina'!A$2:A$76,0),5)</f>
        <v>BonBon Praha</v>
      </c>
      <c r="J44" s="2" t="s">
        <v>62</v>
      </c>
      <c r="K44" s="2" t="s">
        <v>27</v>
      </c>
    </row>
    <row r="45" spans="1:11" x14ac:dyDescent="0.25">
      <c r="A45" s="4">
        <v>44</v>
      </c>
      <c r="B45" s="4">
        <v>41</v>
      </c>
      <c r="C45" s="4">
        <v>14</v>
      </c>
      <c r="D45" s="2" t="s">
        <v>14</v>
      </c>
      <c r="E45" s="3">
        <v>110</v>
      </c>
      <c r="F45" s="2" t="str">
        <f>INDEX('Startovní listina'!A$2:E$76,MATCH(E45,'Startovní listina'!A$2:A$76,0),2)</f>
        <v>Martinka</v>
      </c>
      <c r="G45" s="2" t="str">
        <f>INDEX('Startovní listina'!A$2:E$76,MATCH(E45,'Startovní listina'!A$2:A$76,0),3)</f>
        <v>Jiří</v>
      </c>
      <c r="H45" s="3">
        <f>INDEX('Startovní listina'!A$2:E$76,MATCH(E45,'Startovní listina'!A$2:A$76,0),4)</f>
        <v>1969</v>
      </c>
      <c r="I45" s="2" t="str">
        <f>INDEX('Startovní listina'!A$2:E$76,MATCH(E45,'Startovní listina'!A$2:A$76,0),5)</f>
        <v>TTT</v>
      </c>
      <c r="J45" s="2" t="s">
        <v>63</v>
      </c>
      <c r="K45" s="2" t="s">
        <v>15</v>
      </c>
    </row>
    <row r="46" spans="1:11" x14ac:dyDescent="0.25">
      <c r="A46" s="4">
        <v>45</v>
      </c>
      <c r="B46" s="4">
        <v>42</v>
      </c>
      <c r="C46" s="4">
        <v>18</v>
      </c>
      <c r="D46" s="2" t="s">
        <v>10</v>
      </c>
      <c r="E46" s="3">
        <v>97</v>
      </c>
      <c r="F46" s="2" t="str">
        <f>INDEX('Startovní listina'!A$2:E$76,MATCH(E46,'Startovní listina'!A$2:A$76,0),2)</f>
        <v>Šabata</v>
      </c>
      <c r="G46" s="2" t="str">
        <f>INDEX('Startovní listina'!A$2:E$76,MATCH(E46,'Startovní listina'!A$2:A$76,0),3)</f>
        <v>Marek</v>
      </c>
      <c r="H46" s="3">
        <f>INDEX('Startovní listina'!A$2:E$76,MATCH(E46,'Startovní listina'!A$2:A$76,0),4)</f>
        <v>1992</v>
      </c>
      <c r="I46" s="2">
        <f>INDEX('Startovní listina'!A$2:E$76,MATCH(E46,'Startovní listina'!A$2:A$76,0),5)</f>
        <v>0</v>
      </c>
      <c r="J46" s="2" t="s">
        <v>64</v>
      </c>
      <c r="K46" s="2" t="s">
        <v>11</v>
      </c>
    </row>
    <row r="47" spans="1:11" x14ac:dyDescent="0.25">
      <c r="A47" s="4">
        <v>46</v>
      </c>
      <c r="B47" s="4">
        <v>43</v>
      </c>
      <c r="C47" s="4">
        <v>15</v>
      </c>
      <c r="D47" s="2" t="s">
        <v>14</v>
      </c>
      <c r="E47" s="3">
        <v>102</v>
      </c>
      <c r="F47" s="2" t="str">
        <f>INDEX('Startovní listina'!A$2:E$76,MATCH(E47,'Startovní listina'!A$2:A$76,0),2)</f>
        <v>Aubrecht</v>
      </c>
      <c r="G47" s="2" t="str">
        <f>INDEX('Startovní listina'!A$2:E$76,MATCH(E47,'Startovní listina'!A$2:A$76,0),3)</f>
        <v>Petr</v>
      </c>
      <c r="H47" s="3">
        <f>INDEX('Startovní listina'!A$2:E$76,MATCH(E47,'Startovní listina'!A$2:A$76,0),4)</f>
        <v>1972</v>
      </c>
      <c r="I47" s="2" t="str">
        <f>INDEX('Startovní listina'!A$2:E$76,MATCH(E47,'Startovní listina'!A$2:A$76,0),5)</f>
        <v>Bootcamp</v>
      </c>
      <c r="J47" s="2" t="s">
        <v>65</v>
      </c>
      <c r="K47" s="2" t="s">
        <v>15</v>
      </c>
    </row>
    <row r="48" spans="1:11" x14ac:dyDescent="0.25">
      <c r="A48" s="4">
        <v>47</v>
      </c>
      <c r="B48" s="4">
        <v>4</v>
      </c>
      <c r="C48" s="4">
        <v>1</v>
      </c>
      <c r="D48" s="2" t="s">
        <v>66</v>
      </c>
      <c r="E48" s="3">
        <v>90</v>
      </c>
      <c r="F48" s="2" t="str">
        <f>INDEX('Startovní listina'!A$2:E$76,MATCH(E48,'Startovní listina'!A$2:A$76,0),2)</f>
        <v>Mališová</v>
      </c>
      <c r="G48" s="2" t="str">
        <f>INDEX('Startovní listina'!A$2:E$76,MATCH(E48,'Startovní listina'!A$2:A$76,0),3)</f>
        <v>Karla</v>
      </c>
      <c r="H48" s="3">
        <f>INDEX('Startovní listina'!A$2:E$76,MATCH(E48,'Startovní listina'!A$2:A$76,0),4)</f>
        <v>1960</v>
      </c>
      <c r="I48" s="2" t="str">
        <f>INDEX('Startovní listina'!A$2:E$76,MATCH(E48,'Startovní listina'!A$2:A$76,0),5)</f>
        <v>USK Praha</v>
      </c>
      <c r="J48" s="2" t="s">
        <v>68</v>
      </c>
      <c r="K48" s="2" t="s">
        <v>67</v>
      </c>
    </row>
    <row r="49" spans="1:11" x14ac:dyDescent="0.25">
      <c r="A49" s="4">
        <v>48</v>
      </c>
      <c r="B49" s="4">
        <v>44</v>
      </c>
      <c r="C49" s="4">
        <v>3</v>
      </c>
      <c r="D49" s="2" t="s">
        <v>17</v>
      </c>
      <c r="E49" s="3">
        <v>45</v>
      </c>
      <c r="F49" s="2" t="str">
        <f>INDEX('Startovní listina'!A$2:E$76,MATCH(E49,'Startovní listina'!A$2:A$76,0),2)</f>
        <v>Čižinský</v>
      </c>
      <c r="G49" s="2" t="str">
        <f>INDEX('Startovní listina'!A$2:E$76,MATCH(E49,'Startovní listina'!A$2:A$76,0),3)</f>
        <v>Jaromír</v>
      </c>
      <c r="H49" s="3">
        <f>INDEX('Startovní listina'!A$2:E$76,MATCH(E49,'Startovní listina'!A$2:A$76,0),4)</f>
        <v>1955</v>
      </c>
      <c r="I49" s="2" t="str">
        <f>INDEX('Startovní listina'!A$2:E$76,MATCH(E49,'Startovní listina'!A$2:A$76,0),5)</f>
        <v>SABZO</v>
      </c>
      <c r="J49" s="2" t="s">
        <v>69</v>
      </c>
      <c r="K49" s="2" t="s">
        <v>18</v>
      </c>
    </row>
    <row r="50" spans="1:11" x14ac:dyDescent="0.25">
      <c r="A50" s="4">
        <v>49</v>
      </c>
      <c r="B50" s="4">
        <v>45</v>
      </c>
      <c r="C50" s="4">
        <v>4</v>
      </c>
      <c r="D50" s="2" t="s">
        <v>17</v>
      </c>
      <c r="E50" s="3">
        <v>4</v>
      </c>
      <c r="F50" s="2" t="str">
        <f>INDEX('Startovní listina'!A$2:E$76,MATCH(E50,'Startovní listina'!A$2:A$76,0),2)</f>
        <v>Tausinger</v>
      </c>
      <c r="G50" s="2" t="str">
        <f>INDEX('Startovní listina'!A$2:E$76,MATCH(E50,'Startovní listina'!A$2:A$76,0),3)</f>
        <v>Igor</v>
      </c>
      <c r="H50" s="3">
        <f>INDEX('Startovní listina'!A$2:E$76,MATCH(E50,'Startovní listina'!A$2:A$76,0),4)</f>
        <v>1949</v>
      </c>
      <c r="I50" s="2" t="str">
        <f>INDEX('Startovní listina'!A$2:E$76,MATCH(E50,'Startovní listina'!A$2:A$76,0),5)</f>
        <v>Crotalus</v>
      </c>
      <c r="J50" s="2" t="s">
        <v>70</v>
      </c>
      <c r="K50" s="2" t="s">
        <v>18</v>
      </c>
    </row>
    <row r="51" spans="1:11" x14ac:dyDescent="0.25">
      <c r="A51" s="4">
        <v>50</v>
      </c>
      <c r="B51" s="4">
        <v>46</v>
      </c>
      <c r="C51" s="4">
        <v>19</v>
      </c>
      <c r="D51" s="2" t="s">
        <v>10</v>
      </c>
      <c r="E51" s="3">
        <v>24</v>
      </c>
      <c r="F51" s="2" t="str">
        <f>INDEX('Startovní listina'!A$2:E$76,MATCH(E51,'Startovní listina'!A$2:A$76,0),2)</f>
        <v>Doucha</v>
      </c>
      <c r="G51" s="2" t="str">
        <f>INDEX('Startovní listina'!A$2:E$76,MATCH(E51,'Startovní listina'!A$2:A$76,0),3)</f>
        <v>Jakub</v>
      </c>
      <c r="H51" s="3">
        <f>INDEX('Startovní listina'!A$2:E$76,MATCH(E51,'Startovní listina'!A$2:A$76,0),4)</f>
        <v>1979</v>
      </c>
      <c r="I51" s="2" t="str">
        <f>INDEX('Startovní listina'!A$2:E$76,MATCH(E51,'Startovní listina'!A$2:A$76,0),5)</f>
        <v>SK Hanspaulka</v>
      </c>
      <c r="J51" s="2" t="s">
        <v>71</v>
      </c>
      <c r="K51" s="2" t="s">
        <v>11</v>
      </c>
    </row>
    <row r="52" spans="1:11" x14ac:dyDescent="0.25">
      <c r="A52" s="4">
        <v>51</v>
      </c>
      <c r="B52" s="4">
        <v>47</v>
      </c>
      <c r="C52" s="4">
        <v>16</v>
      </c>
      <c r="D52" s="2" t="s">
        <v>14</v>
      </c>
      <c r="E52" s="3">
        <v>17</v>
      </c>
      <c r="F52" s="2" t="str">
        <f>INDEX('Startovní listina'!A$2:E$76,MATCH(E52,'Startovní listina'!A$2:A$76,0),2)</f>
        <v>Chmielewski</v>
      </c>
      <c r="G52" s="2" t="str">
        <f>INDEX('Startovní listina'!A$2:E$76,MATCH(E52,'Startovní listina'!A$2:A$76,0),3)</f>
        <v>Piotr</v>
      </c>
      <c r="H52" s="3">
        <f>INDEX('Startovní listina'!A$2:E$76,MATCH(E52,'Startovní listina'!A$2:A$76,0),4)</f>
        <v>1969</v>
      </c>
      <c r="I52" s="2" t="str">
        <f>INDEX('Startovní listina'!A$2:E$76,MATCH(E52,'Startovní listina'!A$2:A$76,0),5)</f>
        <v>Lublin - Polsko</v>
      </c>
      <c r="J52" s="2" t="s">
        <v>72</v>
      </c>
      <c r="K52" s="2" t="s">
        <v>15</v>
      </c>
    </row>
    <row r="53" spans="1:11" x14ac:dyDescent="0.25">
      <c r="A53" s="4">
        <v>52</v>
      </c>
      <c r="B53" s="4">
        <v>48</v>
      </c>
      <c r="C53" s="4">
        <v>9</v>
      </c>
      <c r="D53" s="2" t="s">
        <v>26</v>
      </c>
      <c r="E53" s="3">
        <v>114</v>
      </c>
      <c r="F53" s="2" t="str">
        <f>INDEX('Startovní listina'!A$2:E$76,MATCH(E53,'Startovní listina'!A$2:A$76,0),2)</f>
        <v>Válek</v>
      </c>
      <c r="G53" s="2" t="str">
        <f>INDEX('Startovní listina'!A$2:E$76,MATCH(E53,'Startovní listina'!A$2:A$76,0),3)</f>
        <v>Jan</v>
      </c>
      <c r="H53" s="3">
        <f>INDEX('Startovní listina'!A$2:E$76,MATCH(E53,'Startovní listina'!A$2:A$76,0),4)</f>
        <v>1964</v>
      </c>
      <c r="I53" s="2">
        <f>INDEX('Startovní listina'!A$2:E$76,MATCH(E53,'Startovní listina'!A$2:A$76,0),5)</f>
        <v>0</v>
      </c>
      <c r="J53" s="2" t="s">
        <v>73</v>
      </c>
      <c r="K53" s="2" t="s">
        <v>27</v>
      </c>
    </row>
    <row r="54" spans="1:11" x14ac:dyDescent="0.25">
      <c r="A54" s="4">
        <v>53</v>
      </c>
      <c r="B54" s="4">
        <v>5</v>
      </c>
      <c r="C54" s="4">
        <v>1</v>
      </c>
      <c r="D54" s="2" t="s">
        <v>74</v>
      </c>
      <c r="E54" s="3">
        <v>23</v>
      </c>
      <c r="F54" s="2" t="str">
        <f>INDEX('Startovní listina'!A$2:E$76,MATCH(E54,'Startovní listina'!A$2:A$76,0),2)</f>
        <v>Karbulková</v>
      </c>
      <c r="G54" s="2" t="str">
        <f>INDEX('Startovní listina'!A$2:E$76,MATCH(E54,'Startovní listina'!A$2:A$76,0),3)</f>
        <v>Alice</v>
      </c>
      <c r="H54" s="3">
        <f>INDEX('Startovní listina'!A$2:E$76,MATCH(E54,'Startovní listina'!A$2:A$76,0),4)</f>
        <v>1972</v>
      </c>
      <c r="I54" s="2" t="str">
        <f>INDEX('Startovní listina'!A$2:E$76,MATCH(E54,'Startovní listina'!A$2:A$76,0),5)</f>
        <v>Šakal Kbely</v>
      </c>
      <c r="J54" s="2" t="s">
        <v>76</v>
      </c>
      <c r="K54" s="2" t="s">
        <v>75</v>
      </c>
    </row>
    <row r="55" spans="1:11" x14ac:dyDescent="0.25">
      <c r="A55" s="4">
        <v>53</v>
      </c>
      <c r="B55" s="4">
        <v>5</v>
      </c>
      <c r="C55" s="4">
        <v>4</v>
      </c>
      <c r="D55" s="2" t="s">
        <v>37</v>
      </c>
      <c r="E55" s="3">
        <v>119</v>
      </c>
      <c r="F55" s="2" t="str">
        <f>INDEX('Startovní listina'!A$2:E$76,MATCH(E55,'Startovní listina'!A$2:A$76,0),2)</f>
        <v>Chmelíková</v>
      </c>
      <c r="G55" s="2" t="str">
        <f>INDEX('Startovní listina'!A$2:E$76,MATCH(E55,'Startovní listina'!A$2:A$76,0),3)</f>
        <v>Kristýna</v>
      </c>
      <c r="H55" s="3">
        <f>INDEX('Startovní listina'!A$2:E$76,MATCH(E55,'Startovní listina'!A$2:A$76,0),4)</f>
        <v>1988</v>
      </c>
      <c r="I55" s="2">
        <f>INDEX('Startovní listina'!A$2:E$76,MATCH(E55,'Startovní listina'!A$2:A$76,0),5)</f>
        <v>0</v>
      </c>
      <c r="J55" s="2" t="s">
        <v>76</v>
      </c>
      <c r="K55" s="2" t="s">
        <v>38</v>
      </c>
    </row>
    <row r="56" spans="1:11" x14ac:dyDescent="0.25">
      <c r="A56" s="4">
        <v>55</v>
      </c>
      <c r="B56" s="4">
        <v>49</v>
      </c>
      <c r="C56" s="4">
        <v>20</v>
      </c>
      <c r="D56" s="2" t="s">
        <v>10</v>
      </c>
      <c r="E56" s="3">
        <v>95</v>
      </c>
      <c r="F56" s="2" t="str">
        <f>INDEX('Startovní listina'!A$2:E$76,MATCH(E56,'Startovní listina'!A$2:A$76,0),2)</f>
        <v>Hradec</v>
      </c>
      <c r="G56" s="2" t="str">
        <f>INDEX('Startovní listina'!A$2:E$76,MATCH(E56,'Startovní listina'!A$2:A$76,0),3)</f>
        <v>Milan</v>
      </c>
      <c r="H56" s="3">
        <f>INDEX('Startovní listina'!A$2:E$76,MATCH(E56,'Startovní listina'!A$2:A$76,0),4)</f>
        <v>1976</v>
      </c>
      <c r="I56" s="2" t="str">
        <f>INDEX('Startovní listina'!A$2:E$76,MATCH(E56,'Startovní listina'!A$2:A$76,0),5)</f>
        <v>RUM</v>
      </c>
      <c r="J56" s="2" t="s">
        <v>77</v>
      </c>
      <c r="K56" s="2" t="s">
        <v>11</v>
      </c>
    </row>
    <row r="57" spans="1:11" x14ac:dyDescent="0.25">
      <c r="A57" s="4">
        <v>56</v>
      </c>
      <c r="B57" s="4">
        <v>50</v>
      </c>
      <c r="C57" s="4">
        <v>10</v>
      </c>
      <c r="D57" s="2" t="s">
        <v>26</v>
      </c>
      <c r="E57" s="3">
        <v>92</v>
      </c>
      <c r="F57" s="2" t="str">
        <f>INDEX('Startovní listina'!A$2:E$76,MATCH(E57,'Startovní listina'!A$2:A$76,0),2)</f>
        <v>Doležal</v>
      </c>
      <c r="G57" s="2" t="str">
        <f>INDEX('Startovní listina'!A$2:E$76,MATCH(E57,'Startovní listina'!A$2:A$76,0),3)</f>
        <v>Jaromír</v>
      </c>
      <c r="H57" s="3">
        <f>INDEX('Startovní listina'!A$2:E$76,MATCH(E57,'Startovní listina'!A$2:A$76,0),4)</f>
        <v>1957</v>
      </c>
      <c r="I57" s="2" t="str">
        <f>INDEX('Startovní listina'!A$2:E$76,MATCH(E57,'Startovní listina'!A$2:A$76,0),5)</f>
        <v>SABZO</v>
      </c>
      <c r="J57" s="2" t="s">
        <v>78</v>
      </c>
      <c r="K57" s="2" t="s">
        <v>27</v>
      </c>
    </row>
    <row r="58" spans="1:11" x14ac:dyDescent="0.25">
      <c r="A58" s="4">
        <v>57</v>
      </c>
      <c r="B58" s="4">
        <v>51</v>
      </c>
      <c r="C58" s="4">
        <v>1</v>
      </c>
      <c r="D58" s="2" t="s">
        <v>79</v>
      </c>
      <c r="E58" s="3">
        <v>14</v>
      </c>
      <c r="F58" s="2" t="str">
        <f>INDEX('Startovní listina'!A$2:E$76,MATCH(E58,'Startovní listina'!A$2:A$76,0),2)</f>
        <v>Čech</v>
      </c>
      <c r="G58" s="2" t="str">
        <f>INDEX('Startovní listina'!A$2:E$76,MATCH(E58,'Startovní listina'!A$2:A$76,0),3)</f>
        <v>Jaroslav</v>
      </c>
      <c r="H58" s="3">
        <f>INDEX('Startovní listina'!A$2:E$76,MATCH(E58,'Startovní listina'!A$2:A$76,0),4)</f>
        <v>1941</v>
      </c>
      <c r="I58" s="2" t="str">
        <f>INDEX('Startovní listina'!A$2:E$76,MATCH(E58,'Startovní listina'!A$2:A$76,0),5)</f>
        <v>Liga 100 Praha</v>
      </c>
      <c r="J58" s="2" t="s">
        <v>81</v>
      </c>
      <c r="K58" s="2" t="s">
        <v>80</v>
      </c>
    </row>
    <row r="59" spans="1:11" x14ac:dyDescent="0.25">
      <c r="A59" s="4">
        <v>58</v>
      </c>
      <c r="B59" s="4">
        <v>52</v>
      </c>
      <c r="C59" s="4">
        <v>21</v>
      </c>
      <c r="D59" s="2" t="s">
        <v>10</v>
      </c>
      <c r="E59" s="3">
        <v>40</v>
      </c>
      <c r="F59" s="2" t="str">
        <f>INDEX('Startovní listina'!A$2:E$76,MATCH(E59,'Startovní listina'!A$2:A$76,0),2)</f>
        <v>Koliš</v>
      </c>
      <c r="G59" s="2" t="str">
        <f>INDEX('Startovní listina'!A$2:E$76,MATCH(E59,'Startovní listina'!A$2:A$76,0),3)</f>
        <v>Karel</v>
      </c>
      <c r="H59" s="3">
        <f>INDEX('Startovní listina'!A$2:E$76,MATCH(E59,'Startovní listina'!A$2:A$76,0),4)</f>
        <v>1986</v>
      </c>
      <c r="I59" s="2" t="str">
        <f>INDEX('Startovní listina'!A$2:E$76,MATCH(E59,'Startovní listina'!A$2:A$76,0),5)</f>
        <v>Xtreamelife</v>
      </c>
      <c r="J59" s="2" t="s">
        <v>82</v>
      </c>
      <c r="K59" s="2" t="s">
        <v>11</v>
      </c>
    </row>
    <row r="60" spans="1:11" x14ac:dyDescent="0.25">
      <c r="A60" s="4">
        <v>59</v>
      </c>
      <c r="B60" s="4">
        <v>53</v>
      </c>
      <c r="C60" s="4">
        <v>22</v>
      </c>
      <c r="D60" s="2" t="s">
        <v>10</v>
      </c>
      <c r="E60" s="3">
        <v>116</v>
      </c>
      <c r="F60" s="2" t="str">
        <f>INDEX('Startovní listina'!A$2:E$76,MATCH(E60,'Startovní listina'!A$2:A$76,0),2)</f>
        <v>Vinkler</v>
      </c>
      <c r="G60" s="2" t="str">
        <f>INDEX('Startovní listina'!A$2:E$76,MATCH(E60,'Startovní listina'!A$2:A$76,0),3)</f>
        <v>Marek</v>
      </c>
      <c r="H60" s="3">
        <f>INDEX('Startovní listina'!A$2:E$76,MATCH(E60,'Startovní listina'!A$2:A$76,0),4)</f>
        <v>1987</v>
      </c>
      <c r="I60" s="2" t="str">
        <f>INDEX('Startovní listina'!A$2:E$76,MATCH(E60,'Startovní listina'!A$2:A$76,0),5)</f>
        <v>Hostivice</v>
      </c>
      <c r="J60" s="2" t="s">
        <v>83</v>
      </c>
      <c r="K60" s="2" t="s">
        <v>11</v>
      </c>
    </row>
    <row r="61" spans="1:11" x14ac:dyDescent="0.25">
      <c r="A61" s="4">
        <v>60</v>
      </c>
      <c r="B61" s="4">
        <v>7</v>
      </c>
      <c r="C61" s="4">
        <v>2</v>
      </c>
      <c r="D61" s="2" t="s">
        <v>66</v>
      </c>
      <c r="E61" s="3">
        <v>89</v>
      </c>
      <c r="F61" s="2" t="str">
        <f>INDEX('Startovní listina'!A$2:E$76,MATCH(E61,'Startovní listina'!A$2:A$76,0),2)</f>
        <v>Valentová</v>
      </c>
      <c r="G61" s="2" t="str">
        <f>INDEX('Startovní listina'!A$2:E$76,MATCH(E61,'Startovní listina'!A$2:A$76,0),3)</f>
        <v>Květa</v>
      </c>
      <c r="H61" s="3">
        <f>INDEX('Startovní listina'!A$2:E$76,MATCH(E61,'Startovní listina'!A$2:A$76,0),4)</f>
        <v>1956</v>
      </c>
      <c r="I61" s="2" t="str">
        <f>INDEX('Startovní listina'!A$2:E$76,MATCH(E61,'Startovní listina'!A$2:A$76,0),5)</f>
        <v>AVC Praha</v>
      </c>
      <c r="J61" s="2" t="s">
        <v>84</v>
      </c>
      <c r="K61" s="2" t="s">
        <v>67</v>
      </c>
    </row>
    <row r="62" spans="1:11" x14ac:dyDescent="0.25">
      <c r="A62" s="4">
        <v>61</v>
      </c>
      <c r="B62" s="4">
        <v>54</v>
      </c>
      <c r="C62" s="4">
        <v>2</v>
      </c>
      <c r="D62" s="2" t="s">
        <v>79</v>
      </c>
      <c r="E62" s="3">
        <v>85</v>
      </c>
      <c r="F62" s="2" t="str">
        <f>INDEX('Startovní listina'!A$2:E$76,MATCH(E62,'Startovní listina'!A$2:A$76,0),2)</f>
        <v>Svoboda</v>
      </c>
      <c r="G62" s="2" t="str">
        <f>INDEX('Startovní listina'!A$2:E$76,MATCH(E62,'Startovní listina'!A$2:A$76,0),3)</f>
        <v>Jan</v>
      </c>
      <c r="H62" s="3">
        <f>INDEX('Startovní listina'!A$2:E$76,MATCH(E62,'Startovní listina'!A$2:A$76,0),4)</f>
        <v>1943</v>
      </c>
      <c r="I62" s="2" t="str">
        <f>INDEX('Startovní listina'!A$2:E$76,MATCH(E62,'Startovní listina'!A$2:A$76,0),5)</f>
        <v>Příbram</v>
      </c>
      <c r="J62" s="2" t="s">
        <v>85</v>
      </c>
      <c r="K62" s="2" t="s">
        <v>80</v>
      </c>
    </row>
    <row r="63" spans="1:11" x14ac:dyDescent="0.25">
      <c r="A63" s="4">
        <v>62</v>
      </c>
      <c r="B63" s="4">
        <v>55</v>
      </c>
      <c r="C63" s="4">
        <v>3</v>
      </c>
      <c r="D63" s="2" t="s">
        <v>79</v>
      </c>
      <c r="E63" s="3">
        <v>93</v>
      </c>
      <c r="F63" s="2" t="str">
        <f>INDEX('Startovní listina'!A$2:E$76,MATCH(E63,'Startovní listina'!A$2:A$76,0),2)</f>
        <v>Řápek</v>
      </c>
      <c r="G63" s="2" t="str">
        <f>INDEX('Startovní listina'!A$2:E$76,MATCH(E63,'Startovní listina'!A$2:A$76,0),3)</f>
        <v>Václav</v>
      </c>
      <c r="H63" s="3">
        <f>INDEX('Startovní listina'!A$2:E$76,MATCH(E63,'Startovní listina'!A$2:A$76,0),4)</f>
        <v>1942</v>
      </c>
      <c r="I63" s="2" t="str">
        <f>INDEX('Startovní listina'!A$2:E$76,MATCH(E63,'Startovní listina'!A$2:A$76,0),5)</f>
        <v>AVC Praha</v>
      </c>
      <c r="J63" s="2" t="s">
        <v>86</v>
      </c>
      <c r="K63" s="2" t="s">
        <v>80</v>
      </c>
    </row>
    <row r="64" spans="1:11" x14ac:dyDescent="0.25">
      <c r="A64" s="4">
        <v>63</v>
      </c>
      <c r="B64" s="4">
        <v>56</v>
      </c>
      <c r="C64" s="4">
        <v>5</v>
      </c>
      <c r="D64" s="2" t="s">
        <v>17</v>
      </c>
      <c r="E64" s="3">
        <v>21</v>
      </c>
      <c r="F64" s="2" t="str">
        <f>INDEX('Startovní listina'!A$2:E$76,MATCH(E64,'Startovní listina'!A$2:A$76,0),2)</f>
        <v>Hruša</v>
      </c>
      <c r="G64" s="2" t="str">
        <f>INDEX('Startovní listina'!A$2:E$76,MATCH(E64,'Startovní listina'!A$2:A$76,0),3)</f>
        <v>Zdeněk</v>
      </c>
      <c r="H64" s="3">
        <f>INDEX('Startovní listina'!A$2:E$76,MATCH(E64,'Startovní listina'!A$2:A$76,0),4)</f>
        <v>1946</v>
      </c>
      <c r="I64" s="2" t="str">
        <f>INDEX('Startovní listina'!A$2:E$76,MATCH(E64,'Startovní listina'!A$2:A$76,0),5)</f>
        <v>Jirčany</v>
      </c>
      <c r="J64" s="2" t="s">
        <v>87</v>
      </c>
      <c r="K64" s="2" t="s">
        <v>18</v>
      </c>
    </row>
    <row r="65" spans="1:11" x14ac:dyDescent="0.25">
      <c r="A65" s="4">
        <v>64</v>
      </c>
      <c r="B65" s="4">
        <v>8</v>
      </c>
      <c r="C65" s="4">
        <v>5</v>
      </c>
      <c r="D65" s="2" t="s">
        <v>37</v>
      </c>
      <c r="E65" s="3">
        <v>34</v>
      </c>
      <c r="F65" s="2" t="str">
        <f>INDEX('Startovní listina'!A$2:E$76,MATCH(E65,'Startovní listina'!A$2:A$76,0),2)</f>
        <v>Douchová</v>
      </c>
      <c r="G65" s="2" t="str">
        <f>INDEX('Startovní listina'!A$2:E$76,MATCH(E65,'Startovní listina'!A$2:A$76,0),3)</f>
        <v>Zuzana</v>
      </c>
      <c r="H65" s="3">
        <f>INDEX('Startovní listina'!A$2:E$76,MATCH(E65,'Startovní listina'!A$2:A$76,0),4)</f>
        <v>1986</v>
      </c>
      <c r="I65" s="2" t="str">
        <f>INDEX('Startovní listina'!A$2:E$76,MATCH(E65,'Startovní listina'!A$2:A$76,0),5)</f>
        <v>SK Hanspaulka</v>
      </c>
      <c r="J65" s="2" t="s">
        <v>88</v>
      </c>
      <c r="K65" s="2" t="s">
        <v>38</v>
      </c>
    </row>
    <row r="66" spans="1:11" x14ac:dyDescent="0.25">
      <c r="A66" s="4">
        <v>65</v>
      </c>
      <c r="B66" s="4">
        <v>9</v>
      </c>
      <c r="C66" s="4">
        <v>6</v>
      </c>
      <c r="D66" s="2" t="s">
        <v>37</v>
      </c>
      <c r="E66" s="3">
        <v>108</v>
      </c>
      <c r="F66" s="2" t="str">
        <f>INDEX('Startovní listina'!A$2:E$76,MATCH(E66,'Startovní listina'!A$2:A$76,0),2)</f>
        <v>Háková</v>
      </c>
      <c r="G66" s="2" t="str">
        <f>INDEX('Startovní listina'!A$2:E$76,MATCH(E66,'Startovní listina'!A$2:A$76,0),3)</f>
        <v>Kateřina</v>
      </c>
      <c r="H66" s="3">
        <f>INDEX('Startovní listina'!A$2:E$76,MATCH(E66,'Startovní listina'!A$2:A$76,0),4)</f>
        <v>1992</v>
      </c>
      <c r="I66" s="2">
        <f>INDEX('Startovní listina'!A$2:E$76,MATCH(E66,'Startovní listina'!A$2:A$76,0),5)</f>
        <v>0</v>
      </c>
      <c r="J66" s="2" t="s">
        <v>89</v>
      </c>
      <c r="K66" s="2" t="s">
        <v>38</v>
      </c>
    </row>
    <row r="67" spans="1:11" x14ac:dyDescent="0.25">
      <c r="A67" s="4">
        <v>66</v>
      </c>
      <c r="B67" s="4">
        <v>57</v>
      </c>
      <c r="C67" s="4">
        <v>11</v>
      </c>
      <c r="D67" s="2" t="s">
        <v>26</v>
      </c>
      <c r="E67" s="3">
        <v>98</v>
      </c>
      <c r="F67" s="2" t="str">
        <f>INDEX('Startovní listina'!A$2:E$76,MATCH(E67,'Startovní listina'!A$2:A$76,0),2)</f>
        <v>Ledvina</v>
      </c>
      <c r="G67" s="2" t="str">
        <f>INDEX('Startovní listina'!A$2:E$76,MATCH(E67,'Startovní listina'!A$2:A$76,0),3)</f>
        <v>Tomáš</v>
      </c>
      <c r="H67" s="3">
        <f>INDEX('Startovní listina'!A$2:E$76,MATCH(E67,'Startovní listina'!A$2:A$76,0),4)</f>
        <v>1963</v>
      </c>
      <c r="I67" s="2" t="str">
        <f>INDEX('Startovní listina'!A$2:E$76,MATCH(E67,'Startovní listina'!A$2:A$76,0),5)</f>
        <v>AVC Praha</v>
      </c>
      <c r="J67" s="2" t="s">
        <v>90</v>
      </c>
      <c r="K67" s="2" t="s">
        <v>27</v>
      </c>
    </row>
    <row r="68" spans="1:11" x14ac:dyDescent="0.25">
      <c r="A68" s="4">
        <v>67</v>
      </c>
      <c r="B68" s="4">
        <v>10</v>
      </c>
      <c r="C68" s="4">
        <v>1</v>
      </c>
      <c r="D68" s="2" t="s">
        <v>91</v>
      </c>
      <c r="E68" s="3">
        <v>29</v>
      </c>
      <c r="F68" s="2" t="str">
        <f>INDEX('Startovní listina'!A$2:E$76,MATCH(E68,'Startovní listina'!A$2:A$76,0),2)</f>
        <v>Svobodová</v>
      </c>
      <c r="G68" s="2" t="str">
        <f>INDEX('Startovní listina'!A$2:E$76,MATCH(E68,'Startovní listina'!A$2:A$76,0),3)</f>
        <v>Dana</v>
      </c>
      <c r="H68" s="3">
        <f>INDEX('Startovní listina'!A$2:E$76,MATCH(E68,'Startovní listina'!A$2:A$76,0),4)</f>
        <v>1952</v>
      </c>
      <c r="I68" s="2" t="str">
        <f>INDEX('Startovní listina'!A$2:E$76,MATCH(E68,'Startovní listina'!A$2:A$76,0),5)</f>
        <v>Příbram</v>
      </c>
      <c r="J68" s="2" t="s">
        <v>93</v>
      </c>
      <c r="K68" s="2" t="s">
        <v>92</v>
      </c>
    </row>
    <row r="69" spans="1:11" x14ac:dyDescent="0.25">
      <c r="A69" s="4">
        <v>68</v>
      </c>
      <c r="B69" s="4">
        <v>11</v>
      </c>
      <c r="C69" s="4">
        <v>2</v>
      </c>
      <c r="D69" s="2" t="s">
        <v>74</v>
      </c>
      <c r="E69" s="3">
        <v>88</v>
      </c>
      <c r="F69" s="2" t="str">
        <f>INDEX('Startovní listina'!A$2:E$76,MATCH(E69,'Startovní listina'!A$2:A$76,0),2)</f>
        <v>Cibulková</v>
      </c>
      <c r="G69" s="2" t="str">
        <f>INDEX('Startovní listina'!A$2:E$76,MATCH(E69,'Startovní listina'!A$2:A$76,0),3)</f>
        <v>Jana</v>
      </c>
      <c r="H69" s="3">
        <f>INDEX('Startovní listina'!A$2:E$76,MATCH(E69,'Startovní listina'!A$2:A$76,0),4)</f>
        <v>1971</v>
      </c>
      <c r="I69" s="2" t="str">
        <f>INDEX('Startovní listina'!A$2:E$76,MATCH(E69,'Startovní listina'!A$2:A$76,0),5)</f>
        <v>Šakal Kbely</v>
      </c>
      <c r="J69" s="2" t="s">
        <v>94</v>
      </c>
      <c r="K69" s="2" t="s">
        <v>75</v>
      </c>
    </row>
    <row r="70" spans="1:11" x14ac:dyDescent="0.25">
      <c r="A70" s="4">
        <v>69</v>
      </c>
      <c r="B70" s="4">
        <v>58</v>
      </c>
      <c r="C70" s="4">
        <v>23</v>
      </c>
      <c r="D70" s="2" t="s">
        <v>10</v>
      </c>
      <c r="E70" s="3">
        <v>2</v>
      </c>
      <c r="F70" s="2" t="str">
        <f>INDEX('Startovní listina'!A$2:E$76,MATCH(E70,'Startovní listina'!A$2:A$76,0),2)</f>
        <v>Klíma</v>
      </c>
      <c r="G70" s="2" t="str">
        <f>INDEX('Startovní listina'!A$2:E$76,MATCH(E70,'Startovní listina'!A$2:A$76,0),3)</f>
        <v>Tomáš</v>
      </c>
      <c r="H70" s="3">
        <f>INDEX('Startovní listina'!A$2:E$76,MATCH(E70,'Startovní listina'!A$2:A$76,0),4)</f>
        <v>1979</v>
      </c>
      <c r="I70" s="2" t="str">
        <f>INDEX('Startovní listina'!A$2:E$76,MATCH(E70,'Startovní listina'!A$2:A$76,0),5)</f>
        <v>Praha 5</v>
      </c>
      <c r="J70" s="2" t="s">
        <v>95</v>
      </c>
      <c r="K70" s="2" t="s">
        <v>11</v>
      </c>
    </row>
    <row r="71" spans="1:11" x14ac:dyDescent="0.25">
      <c r="A71" s="4">
        <v>70</v>
      </c>
      <c r="B71" s="4">
        <v>59</v>
      </c>
      <c r="C71" s="4">
        <v>4</v>
      </c>
      <c r="D71" s="2" t="s">
        <v>79</v>
      </c>
      <c r="E71" s="3">
        <v>96</v>
      </c>
      <c r="F71" s="2" t="str">
        <f>INDEX('Startovní listina'!A$2:E$76,MATCH(E71,'Startovní listina'!A$2:A$76,0),2)</f>
        <v>Janeček</v>
      </c>
      <c r="G71" s="2" t="str">
        <f>INDEX('Startovní listina'!A$2:E$76,MATCH(E71,'Startovní listina'!A$2:A$76,0),3)</f>
        <v>Jaroslav</v>
      </c>
      <c r="H71" s="3">
        <f>INDEX('Startovní listina'!A$2:E$76,MATCH(E71,'Startovní listina'!A$2:A$76,0),4)</f>
        <v>1940</v>
      </c>
      <c r="I71" s="2" t="str">
        <f>INDEX('Startovní listina'!A$2:E$76,MATCH(E71,'Startovní listina'!A$2:A$76,0),5)</f>
        <v>SABZO</v>
      </c>
      <c r="J71" s="2" t="s">
        <v>96</v>
      </c>
      <c r="K71" s="2" t="s">
        <v>80</v>
      </c>
    </row>
    <row r="72" spans="1:11" x14ac:dyDescent="0.25">
      <c r="A72" s="4">
        <v>71</v>
      </c>
      <c r="B72" s="4">
        <v>60</v>
      </c>
      <c r="C72" s="4">
        <v>12</v>
      </c>
      <c r="D72" s="2" t="s">
        <v>26</v>
      </c>
      <c r="E72" s="3">
        <v>18</v>
      </c>
      <c r="F72" s="2" t="str">
        <f>INDEX('Startovní listina'!A$2:E$76,MATCH(E72,'Startovní listina'!A$2:A$76,0),2)</f>
        <v>Míšek</v>
      </c>
      <c r="G72" s="2" t="str">
        <f>INDEX('Startovní listina'!A$2:E$76,MATCH(E72,'Startovní listina'!A$2:A$76,0),3)</f>
        <v>Jan</v>
      </c>
      <c r="H72" s="3">
        <f>INDEX('Startovní listina'!A$2:E$76,MATCH(E72,'Startovní listina'!A$2:A$76,0),4)</f>
        <v>1960</v>
      </c>
      <c r="I72" s="2" t="str">
        <f>INDEX('Startovní listina'!A$2:E$76,MATCH(E72,'Startovní listina'!A$2:A$76,0),5)</f>
        <v>BonBon Praha</v>
      </c>
      <c r="J72" s="2" t="s">
        <v>97</v>
      </c>
      <c r="K72" s="2" t="s">
        <v>27</v>
      </c>
    </row>
    <row r="73" spans="1:11" x14ac:dyDescent="0.25">
      <c r="A73" s="4">
        <v>72</v>
      </c>
      <c r="B73" s="4">
        <v>61</v>
      </c>
      <c r="C73" s="4">
        <v>5</v>
      </c>
      <c r="D73" s="2" t="s">
        <v>79</v>
      </c>
      <c r="E73" s="3">
        <v>81</v>
      </c>
      <c r="F73" s="2" t="str">
        <f>INDEX('Startovní listina'!A$2:E$76,MATCH(E73,'Startovní listina'!A$2:A$76,0),2)</f>
        <v>Novák</v>
      </c>
      <c r="G73" s="2" t="str">
        <f>INDEX('Startovní listina'!A$2:E$76,MATCH(E73,'Startovní listina'!A$2:A$76,0),3)</f>
        <v>Zdeněk</v>
      </c>
      <c r="H73" s="3">
        <f>INDEX('Startovní listina'!A$2:E$76,MATCH(E73,'Startovní listina'!A$2:A$76,0),4)</f>
        <v>1942</v>
      </c>
      <c r="I73" s="2" t="str">
        <f>INDEX('Startovní listina'!A$2:E$76,MATCH(E73,'Startovní listina'!A$2:A$76,0),5)</f>
        <v>Slivenec</v>
      </c>
      <c r="J73" s="2" t="s">
        <v>98</v>
      </c>
      <c r="K73" s="2" t="s">
        <v>80</v>
      </c>
    </row>
    <row r="74" spans="1:11" x14ac:dyDescent="0.25">
      <c r="A74" s="4">
        <v>73</v>
      </c>
      <c r="B74" s="4">
        <v>62</v>
      </c>
      <c r="C74" s="4">
        <v>6</v>
      </c>
      <c r="D74" s="2" t="s">
        <v>79</v>
      </c>
      <c r="E74" s="3">
        <v>15</v>
      </c>
      <c r="F74" s="2" t="str">
        <f>INDEX('Startovní listina'!A$2:E$76,MATCH(E74,'Startovní listina'!A$2:A$76,0),2)</f>
        <v>Knebl</v>
      </c>
      <c r="G74" s="2" t="str">
        <f>INDEX('Startovní listina'!A$2:E$76,MATCH(E74,'Startovní listina'!A$2:A$76,0),3)</f>
        <v>Vladislav</v>
      </c>
      <c r="H74" s="3">
        <f>INDEX('Startovní listina'!A$2:E$76,MATCH(E74,'Startovní listina'!A$2:A$76,0),4)</f>
        <v>1935</v>
      </c>
      <c r="I74" s="2" t="str">
        <f>INDEX('Startovní listina'!A$2:E$76,MATCH(E74,'Startovní listina'!A$2:A$76,0),5)</f>
        <v>Toma Otrokovice</v>
      </c>
      <c r="J74" s="2" t="s">
        <v>99</v>
      </c>
      <c r="K74" s="2" t="s">
        <v>80</v>
      </c>
    </row>
    <row r="75" spans="1:11" x14ac:dyDescent="0.25">
      <c r="A75" s="4">
        <v>74</v>
      </c>
      <c r="B75" s="4">
        <v>63</v>
      </c>
      <c r="C75" s="4">
        <v>24</v>
      </c>
      <c r="D75" s="2" t="s">
        <v>10</v>
      </c>
      <c r="E75" s="3">
        <v>8</v>
      </c>
      <c r="F75" s="2" t="str">
        <f>INDEX('Startovní listina'!A$2:E$76,MATCH(E75,'Startovní listina'!A$2:A$76,0),2)</f>
        <v>Knebl</v>
      </c>
      <c r="G75" s="2" t="str">
        <f>INDEX('Startovní listina'!A$2:E$76,MATCH(E75,'Startovní listina'!A$2:A$76,0),3)</f>
        <v>Lukáš</v>
      </c>
      <c r="H75" s="3">
        <f>INDEX('Startovní listina'!A$2:E$76,MATCH(E75,'Startovní listina'!A$2:A$76,0),4)</f>
        <v>1985</v>
      </c>
      <c r="I75" s="2" t="str">
        <f>INDEX('Startovní listina'!A$2:E$76,MATCH(E75,'Startovní listina'!A$2:A$76,0),5)</f>
        <v>Toma Otrokovice</v>
      </c>
      <c r="J75" s="2" t="s">
        <v>100</v>
      </c>
      <c r="K75" s="2" t="s">
        <v>11</v>
      </c>
    </row>
    <row r="76" spans="1:11" x14ac:dyDescent="0.25">
      <c r="A76" s="4">
        <v>75</v>
      </c>
      <c r="B76" s="4">
        <v>64</v>
      </c>
      <c r="C76" s="4">
        <v>6</v>
      </c>
      <c r="D76" s="2" t="s">
        <v>17</v>
      </c>
      <c r="E76" s="3">
        <v>3</v>
      </c>
      <c r="F76" s="2" t="str">
        <f>INDEX('Startovní listina'!A$2:E$76,MATCH(E76,'Startovní listina'!A$2:A$76,0),2)</f>
        <v>Krejza</v>
      </c>
      <c r="G76" s="2" t="str">
        <f>INDEX('Startovní listina'!A$2:E$76,MATCH(E76,'Startovní listina'!A$2:A$76,0),3)</f>
        <v>Václav</v>
      </c>
      <c r="H76" s="3">
        <f>INDEX('Startovní listina'!A$2:E$76,MATCH(E76,'Startovní listina'!A$2:A$76,0),4)</f>
        <v>1952</v>
      </c>
      <c r="I76" s="2" t="str">
        <f>INDEX('Startovní listina'!A$2:E$76,MATCH(E76,'Startovní listina'!A$2:A$76,0),5)</f>
        <v>BonBon Praha</v>
      </c>
      <c r="J76" s="2" t="s">
        <v>101</v>
      </c>
      <c r="K76" s="2" t="s">
        <v>18</v>
      </c>
    </row>
    <row r="79" spans="1:11" x14ac:dyDescent="0.25">
      <c r="A79" s="16" t="s">
        <v>272</v>
      </c>
    </row>
    <row r="81" spans="1:1" x14ac:dyDescent="0.25">
      <c r="A81" s="15" t="s">
        <v>270</v>
      </c>
    </row>
    <row r="82" spans="1:1" x14ac:dyDescent="0.25">
      <c r="A82" s="14"/>
    </row>
    <row r="83" spans="1:1" x14ac:dyDescent="0.25">
      <c r="A83" s="15" t="s">
        <v>271</v>
      </c>
    </row>
  </sheetData>
  <hyperlinks>
    <hyperlink ref="A81" r:id="rId1"/>
    <hyperlink ref="A8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G6" sqref="G6"/>
    </sheetView>
  </sheetViews>
  <sheetFormatPr defaultRowHeight="15" x14ac:dyDescent="0.25"/>
  <cols>
    <col min="1" max="2" width="13.85546875" style="5" customWidth="1"/>
    <col min="3" max="3" width="14.140625" style="5" customWidth="1"/>
    <col min="4" max="4" width="19" style="5" customWidth="1"/>
    <col min="5" max="5" width="18.42578125" style="5" customWidth="1"/>
    <col min="6" max="6" width="13.85546875" style="5" customWidth="1"/>
    <col min="7" max="7" width="23.85546875" style="5" customWidth="1"/>
    <col min="8" max="8" width="10.140625" style="5" customWidth="1"/>
    <col min="9" max="16384" width="9.140625" style="5"/>
  </cols>
  <sheetData>
    <row r="1" spans="1:8" x14ac:dyDescent="0.25">
      <c r="A1" s="9" t="s">
        <v>104</v>
      </c>
      <c r="B1" s="9" t="s">
        <v>103</v>
      </c>
      <c r="C1" s="9" t="s">
        <v>4</v>
      </c>
      <c r="D1" s="9" t="s">
        <v>0</v>
      </c>
      <c r="E1" s="9" t="s">
        <v>1</v>
      </c>
      <c r="F1" s="9" t="s">
        <v>3</v>
      </c>
      <c r="G1" s="9" t="s">
        <v>2</v>
      </c>
      <c r="H1" s="9" t="s">
        <v>102</v>
      </c>
    </row>
    <row r="2" spans="1:8" x14ac:dyDescent="0.25">
      <c r="A2" s="6" t="s">
        <v>10</v>
      </c>
      <c r="B2" s="8">
        <v>1</v>
      </c>
      <c r="C2" s="7">
        <v>83</v>
      </c>
      <c r="D2" s="6" t="str">
        <f>INDEX('Startovní listina'!A$2:E$76,MATCH(C2,'Startovní listina'!A$2:A$76,0),2)</f>
        <v>Mach</v>
      </c>
      <c r="E2" s="6" t="str">
        <f>INDEX('Startovní listina'!A$2:E$76,MATCH(C2,'Startovní listina'!A$2:A$76,0),3)</f>
        <v>Tomáš</v>
      </c>
      <c r="F2" s="7">
        <f>INDEX('Startovní listina'!A$2:E$76,MATCH(C2,'Startovní listina'!A$2:A$76,0),4)</f>
        <v>1992</v>
      </c>
      <c r="G2" s="6" t="str">
        <f>INDEX('Startovní listina'!A$2:E$76,MATCH(C2,'Startovní listina'!A$2:A$76,0),5)</f>
        <v>Ztělesněné zlo</v>
      </c>
      <c r="H2" s="6" t="s">
        <v>12</v>
      </c>
    </row>
    <row r="3" spans="1:8" x14ac:dyDescent="0.25">
      <c r="A3" s="6" t="s">
        <v>10</v>
      </c>
      <c r="B3" s="8">
        <v>2</v>
      </c>
      <c r="C3" s="7">
        <v>10</v>
      </c>
      <c r="D3" s="6" t="str">
        <f>INDEX('Startovní listina'!A$2:E$76,MATCH(C3,'Startovní listina'!A$2:A$76,0),2)</f>
        <v>Hostička</v>
      </c>
      <c r="E3" s="6" t="str">
        <f>INDEX('Startovní listina'!A$2:E$76,MATCH(C3,'Startovní listina'!A$2:A$76,0),3)</f>
        <v>Jan</v>
      </c>
      <c r="F3" s="7">
        <f>INDEX('Startovní listina'!A$2:E$76,MATCH(C3,'Startovní listina'!A$2:A$76,0),4)</f>
        <v>1979</v>
      </c>
      <c r="G3" s="6" t="str">
        <f>INDEX('Startovní listina'!A$2:E$76,MATCH(C3,'Startovní listina'!A$2:A$76,0),5)</f>
        <v>Dejvice</v>
      </c>
      <c r="H3" s="6" t="s">
        <v>13</v>
      </c>
    </row>
    <row r="4" spans="1:8" x14ac:dyDescent="0.25">
      <c r="A4" s="6" t="s">
        <v>10</v>
      </c>
      <c r="B4" s="8">
        <v>3</v>
      </c>
      <c r="C4" s="7">
        <v>9</v>
      </c>
      <c r="D4" s="6" t="str">
        <f>INDEX('Startovní listina'!A$2:E$76,MATCH(C4,'Startovní listina'!A$2:A$76,0),2)</f>
        <v>Rendl</v>
      </c>
      <c r="E4" s="6" t="str">
        <f>INDEX('Startovní listina'!A$2:E$76,MATCH(C4,'Startovní listina'!A$2:A$76,0),3)</f>
        <v>Josef</v>
      </c>
      <c r="F4" s="7">
        <f>INDEX('Startovní listina'!A$2:E$76,MATCH(C4,'Startovní listina'!A$2:A$76,0),4)</f>
        <v>1976</v>
      </c>
      <c r="G4" s="6" t="str">
        <f>INDEX('Startovní listina'!A$2:E$76,MATCH(C4,'Startovní listina'!A$2:A$76,0),5)</f>
        <v>TJ Packa Praha</v>
      </c>
      <c r="H4" s="6" t="s">
        <v>20</v>
      </c>
    </row>
    <row r="5" spans="1:8" x14ac:dyDescent="0.25">
      <c r="A5" s="6" t="s">
        <v>10</v>
      </c>
      <c r="B5" s="8">
        <v>4</v>
      </c>
      <c r="C5" s="7">
        <v>46</v>
      </c>
      <c r="D5" s="6" t="str">
        <f>INDEX('Startovní listina'!A$2:E$76,MATCH(C5,'Startovní listina'!A$2:A$76,0),2)</f>
        <v>Sysel</v>
      </c>
      <c r="E5" s="6" t="str">
        <f>INDEX('Startovní listina'!A$2:E$76,MATCH(C5,'Startovní listina'!A$2:A$76,0),3)</f>
        <v>Ctibor</v>
      </c>
      <c r="F5" s="7">
        <f>INDEX('Startovní listina'!A$2:E$76,MATCH(C5,'Startovní listina'!A$2:A$76,0),4)</f>
        <v>1987</v>
      </c>
      <c r="G5" s="6" t="str">
        <f>INDEX('Startovní listina'!A$2:E$76,MATCH(C5,'Startovní listina'!A$2:A$76,0),5)</f>
        <v>Spartak Praha 4</v>
      </c>
      <c r="H5" s="6" t="s">
        <v>21</v>
      </c>
    </row>
    <row r="6" spans="1:8" x14ac:dyDescent="0.25">
      <c r="A6" s="6" t="s">
        <v>10</v>
      </c>
      <c r="B6" s="8">
        <v>5</v>
      </c>
      <c r="C6" s="7">
        <v>32</v>
      </c>
      <c r="D6" s="6" t="str">
        <f>INDEX('Startovní listina'!A$2:E$76,MATCH(C6,'Startovní listina'!A$2:A$76,0),2)</f>
        <v>Štělla</v>
      </c>
      <c r="E6" s="6" t="str">
        <f>INDEX('Startovní listina'!A$2:E$76,MATCH(C6,'Startovní listina'!A$2:A$76,0),3)</f>
        <v>Tomáš</v>
      </c>
      <c r="F6" s="7">
        <f>INDEX('Startovní listina'!A$2:E$76,MATCH(C6,'Startovní listina'!A$2:A$76,0),4)</f>
        <v>1991</v>
      </c>
      <c r="G6" s="6">
        <f>INDEX('Startovní listina'!A$2:E$76,MATCH(C6,'Startovní listina'!A$2:A$76,0),5)</f>
        <v>0</v>
      </c>
      <c r="H6" s="6" t="s">
        <v>25</v>
      </c>
    </row>
    <row r="7" spans="1:8" x14ac:dyDescent="0.25">
      <c r="A7" s="6" t="s">
        <v>10</v>
      </c>
      <c r="B7" s="8">
        <v>6</v>
      </c>
      <c r="C7" s="7">
        <v>12</v>
      </c>
      <c r="D7" s="6" t="str">
        <f>INDEX('Startovní listina'!A$2:E$76,MATCH(C7,'Startovní listina'!A$2:A$76,0),2)</f>
        <v>Štělla</v>
      </c>
      <c r="E7" s="6" t="str">
        <f>INDEX('Startovní listina'!A$2:E$76,MATCH(C7,'Startovní listina'!A$2:A$76,0),3)</f>
        <v>Lukáš</v>
      </c>
      <c r="F7" s="7">
        <f>INDEX('Startovní listina'!A$2:E$76,MATCH(C7,'Startovní listina'!A$2:A$76,0),4)</f>
        <v>1989</v>
      </c>
      <c r="G7" s="6">
        <f>INDEX('Startovní listina'!A$2:E$76,MATCH(C7,'Startovní listina'!A$2:A$76,0),5)</f>
        <v>0</v>
      </c>
      <c r="H7" s="6" t="s">
        <v>30</v>
      </c>
    </row>
    <row r="8" spans="1:8" x14ac:dyDescent="0.25">
      <c r="A8" s="6" t="s">
        <v>10</v>
      </c>
      <c r="B8" s="8">
        <v>7</v>
      </c>
      <c r="C8" s="7">
        <v>39</v>
      </c>
      <c r="D8" s="6" t="str">
        <f>INDEX('Startovní listina'!A$2:E$76,MATCH(C8,'Startovní listina'!A$2:A$76,0),2)</f>
        <v>Doubek</v>
      </c>
      <c r="E8" s="6" t="str">
        <f>INDEX('Startovní listina'!A$2:E$76,MATCH(C8,'Startovní listina'!A$2:A$76,0),3)</f>
        <v>Petr</v>
      </c>
      <c r="F8" s="7">
        <f>INDEX('Startovní listina'!A$2:E$76,MATCH(C8,'Startovní listina'!A$2:A$76,0),4)</f>
        <v>1977</v>
      </c>
      <c r="G8" s="6" t="str">
        <f>INDEX('Startovní listina'!A$2:E$76,MATCH(C8,'Startovní listina'!A$2:A$76,0),5)</f>
        <v>Pardubice</v>
      </c>
      <c r="H8" s="6" t="s">
        <v>31</v>
      </c>
    </row>
    <row r="9" spans="1:8" x14ac:dyDescent="0.25">
      <c r="A9" s="6" t="s">
        <v>10</v>
      </c>
      <c r="B9" s="8">
        <v>8</v>
      </c>
      <c r="C9" s="7">
        <v>37</v>
      </c>
      <c r="D9" s="6" t="str">
        <f>INDEX('Startovní listina'!A$2:E$76,MATCH(C9,'Startovní listina'!A$2:A$76,0),2)</f>
        <v>Šnábl</v>
      </c>
      <c r="E9" s="6" t="str">
        <f>INDEX('Startovní listina'!A$2:E$76,MATCH(C9,'Startovní listina'!A$2:A$76,0),3)</f>
        <v>Petr</v>
      </c>
      <c r="F9" s="7">
        <f>INDEX('Startovní listina'!A$2:E$76,MATCH(C9,'Startovní listina'!A$2:A$76,0),4)</f>
        <v>1984</v>
      </c>
      <c r="G9" s="6" t="str">
        <f>INDEX('Startovní listina'!A$2:E$76,MATCH(C9,'Startovní listina'!A$2:A$76,0),5)</f>
        <v>BKČS</v>
      </c>
      <c r="H9" s="6" t="s">
        <v>32</v>
      </c>
    </row>
    <row r="10" spans="1:8" x14ac:dyDescent="0.25">
      <c r="A10" s="6" t="s">
        <v>10</v>
      </c>
      <c r="B10" s="8">
        <v>9</v>
      </c>
      <c r="C10" s="7">
        <v>101</v>
      </c>
      <c r="D10" s="6" t="str">
        <f>INDEX('Startovní listina'!A$2:E$76,MATCH(C10,'Startovní listina'!A$2:A$76,0),2)</f>
        <v>Dolejš</v>
      </c>
      <c r="E10" s="6" t="str">
        <f>INDEX('Startovní listina'!A$2:E$76,MATCH(C10,'Startovní listina'!A$2:A$76,0),3)</f>
        <v>Vít</v>
      </c>
      <c r="F10" s="7">
        <f>INDEX('Startovní listina'!A$2:E$76,MATCH(C10,'Startovní listina'!A$2:A$76,0),4)</f>
        <v>1977</v>
      </c>
      <c r="G10" s="6">
        <f>INDEX('Startovní listina'!A$2:E$76,MATCH(C10,'Startovní listina'!A$2:A$76,0),5)</f>
        <v>0</v>
      </c>
      <c r="H10" s="6" t="s">
        <v>34</v>
      </c>
    </row>
    <row r="11" spans="1:8" x14ac:dyDescent="0.25">
      <c r="A11" s="6" t="s">
        <v>10</v>
      </c>
      <c r="B11" s="8">
        <v>10</v>
      </c>
      <c r="C11" s="7">
        <v>27</v>
      </c>
      <c r="D11" s="6" t="str">
        <f>INDEX('Startovní listina'!A$2:E$76,MATCH(C11,'Startovní listina'!A$2:A$76,0),2)</f>
        <v>Špringl</v>
      </c>
      <c r="E11" s="6" t="str">
        <f>INDEX('Startovní listina'!A$2:E$76,MATCH(C11,'Startovní listina'!A$2:A$76,0),3)</f>
        <v>Štěoán</v>
      </c>
      <c r="F11" s="7">
        <f>INDEX('Startovní listina'!A$2:E$76,MATCH(C11,'Startovní listina'!A$2:A$76,0),4)</f>
        <v>1984</v>
      </c>
      <c r="G11" s="6" t="str">
        <f>INDEX('Startovní listina'!A$2:E$76,MATCH(C11,'Startovní listina'!A$2:A$76,0),5)</f>
        <v>Praha 5</v>
      </c>
      <c r="H11" s="6" t="s">
        <v>42</v>
      </c>
    </row>
    <row r="12" spans="1:8" x14ac:dyDescent="0.25">
      <c r="A12" s="6" t="s">
        <v>10</v>
      </c>
      <c r="B12" s="8">
        <v>11</v>
      </c>
      <c r="C12" s="7">
        <v>28</v>
      </c>
      <c r="D12" s="6" t="str">
        <f>INDEX('Startovní listina'!A$2:E$76,MATCH(C12,'Startovní listina'!A$2:A$76,0),2)</f>
        <v>Perányi</v>
      </c>
      <c r="E12" s="6" t="str">
        <f>INDEX('Startovní listina'!A$2:E$76,MATCH(C12,'Startovní listina'!A$2:A$76,0),3)</f>
        <v>Radoslav</v>
      </c>
      <c r="F12" s="7">
        <f>INDEX('Startovní listina'!A$2:E$76,MATCH(C12,'Startovní listina'!A$2:A$76,0),4)</f>
        <v>1986</v>
      </c>
      <c r="G12" s="6" t="str">
        <f>INDEX('Startovní listina'!A$2:E$76,MATCH(C12,'Startovní listina'!A$2:A$76,0),5)</f>
        <v>BonBon Praha</v>
      </c>
      <c r="H12" s="6" t="s">
        <v>43</v>
      </c>
    </row>
    <row r="13" spans="1:8" x14ac:dyDescent="0.25">
      <c r="A13" s="6" t="s">
        <v>10</v>
      </c>
      <c r="B13" s="8">
        <v>12</v>
      </c>
      <c r="C13" s="7">
        <v>44</v>
      </c>
      <c r="D13" s="6" t="str">
        <f>INDEX('Startovní listina'!A$2:E$76,MATCH(C13,'Startovní listina'!A$2:A$76,0),2)</f>
        <v>Frolík</v>
      </c>
      <c r="E13" s="6" t="str">
        <f>INDEX('Startovní listina'!A$2:E$76,MATCH(C13,'Startovní listina'!A$2:A$76,0),3)</f>
        <v>Jan</v>
      </c>
      <c r="F13" s="7">
        <f>INDEX('Startovní listina'!A$2:E$76,MATCH(C13,'Startovní listina'!A$2:A$76,0),4)</f>
        <v>1985</v>
      </c>
      <c r="G13" s="6">
        <f>INDEX('Startovní listina'!A$2:E$76,MATCH(C13,'Startovní listina'!A$2:A$76,0),5)</f>
        <v>0</v>
      </c>
      <c r="H13" s="6" t="s">
        <v>46</v>
      </c>
    </row>
    <row r="14" spans="1:8" x14ac:dyDescent="0.25">
      <c r="A14" s="6" t="s">
        <v>10</v>
      </c>
      <c r="B14" s="8">
        <v>13</v>
      </c>
      <c r="C14" s="7">
        <v>30</v>
      </c>
      <c r="D14" s="6" t="str">
        <f>INDEX('Startovní listina'!A$2:E$76,MATCH(C14,'Startovní listina'!A$2:A$76,0),2)</f>
        <v>Pěkný</v>
      </c>
      <c r="E14" s="6" t="str">
        <f>INDEX('Startovní listina'!A$2:E$76,MATCH(C14,'Startovní listina'!A$2:A$76,0),3)</f>
        <v>Jan</v>
      </c>
      <c r="F14" s="7">
        <f>INDEX('Startovní listina'!A$2:E$76,MATCH(C14,'Startovní listina'!A$2:A$76,0),4)</f>
        <v>1977</v>
      </c>
      <c r="G14" s="6" t="str">
        <f>INDEX('Startovní listina'!A$2:E$76,MATCH(C14,'Startovní listina'!A$2:A$76,0),5)</f>
        <v>AKA Praha</v>
      </c>
      <c r="H14" s="6" t="s">
        <v>47</v>
      </c>
    </row>
    <row r="15" spans="1:8" x14ac:dyDescent="0.25">
      <c r="A15" s="6" t="s">
        <v>10</v>
      </c>
      <c r="B15" s="8">
        <v>14</v>
      </c>
      <c r="C15" s="7">
        <v>42</v>
      </c>
      <c r="D15" s="6" t="str">
        <f>INDEX('Startovní listina'!A$2:E$76,MATCH(C15,'Startovní listina'!A$2:A$76,0),2)</f>
        <v>Mojak</v>
      </c>
      <c r="E15" s="6" t="str">
        <f>INDEX('Startovní listina'!A$2:E$76,MATCH(C15,'Startovní listina'!A$2:A$76,0),3)</f>
        <v>Marek</v>
      </c>
      <c r="F15" s="7">
        <f>INDEX('Startovní listina'!A$2:E$76,MATCH(C15,'Startovní listina'!A$2:A$76,0),4)</f>
        <v>1979</v>
      </c>
      <c r="G15" s="6">
        <f>INDEX('Startovní listina'!A$2:E$76,MATCH(C15,'Startovní listina'!A$2:A$76,0),5)</f>
        <v>0</v>
      </c>
      <c r="H15" s="6" t="s">
        <v>49</v>
      </c>
    </row>
    <row r="16" spans="1:8" x14ac:dyDescent="0.25">
      <c r="A16" s="6" t="s">
        <v>10</v>
      </c>
      <c r="B16" s="8">
        <v>15</v>
      </c>
      <c r="C16" s="7">
        <v>5</v>
      </c>
      <c r="D16" s="6" t="str">
        <f>INDEX('Startovní listina'!A$2:E$76,MATCH(C16,'Startovní listina'!A$2:A$76,0),2)</f>
        <v>Huber</v>
      </c>
      <c r="E16" s="6" t="str">
        <f>INDEX('Startovní listina'!A$2:E$76,MATCH(C16,'Startovní listina'!A$2:A$76,0),3)</f>
        <v>František</v>
      </c>
      <c r="F16" s="7">
        <f>INDEX('Startovní listina'!A$2:E$76,MATCH(C16,'Startovní listina'!A$2:A$76,0),4)</f>
        <v>1979</v>
      </c>
      <c r="G16" s="6" t="str">
        <f>INDEX('Startovní listina'!A$2:E$76,MATCH(C16,'Startovní listina'!A$2:A$76,0),5)</f>
        <v>Xtreamelife</v>
      </c>
      <c r="H16" s="6" t="s">
        <v>52</v>
      </c>
    </row>
    <row r="17" spans="1:8" x14ac:dyDescent="0.25">
      <c r="A17" s="6" t="s">
        <v>10</v>
      </c>
      <c r="B17" s="8">
        <v>16</v>
      </c>
      <c r="C17" s="7">
        <v>82</v>
      </c>
      <c r="D17" s="6" t="str">
        <f>INDEX('Startovní listina'!A$2:E$76,MATCH(C17,'Startovní listina'!A$2:A$76,0),2)</f>
        <v>Kulhavý</v>
      </c>
      <c r="E17" s="6" t="str">
        <f>INDEX('Startovní listina'!A$2:E$76,MATCH(C17,'Startovní listina'!A$2:A$76,0),3)</f>
        <v>Martin</v>
      </c>
      <c r="F17" s="7">
        <f>INDEX('Startovní listina'!A$2:E$76,MATCH(C17,'Startovní listina'!A$2:A$76,0),4)</f>
        <v>1979</v>
      </c>
      <c r="G17" s="6" t="str">
        <f>INDEX('Startovní listina'!A$2:E$76,MATCH(C17,'Startovní listina'!A$2:A$76,0),5)</f>
        <v>Chodov</v>
      </c>
      <c r="H17" s="6" t="s">
        <v>57</v>
      </c>
    </row>
    <row r="18" spans="1:8" x14ac:dyDescent="0.25">
      <c r="A18" s="6" t="s">
        <v>10</v>
      </c>
      <c r="B18" s="8">
        <v>17</v>
      </c>
      <c r="C18" s="7">
        <v>6</v>
      </c>
      <c r="D18" s="6" t="str">
        <f>INDEX('Startovní listina'!A$2:E$76,MATCH(C18,'Startovní listina'!A$2:A$76,0),2)</f>
        <v>Rytych</v>
      </c>
      <c r="E18" s="6" t="str">
        <f>INDEX('Startovní listina'!A$2:E$76,MATCH(C18,'Startovní listina'!A$2:A$76,0),3)</f>
        <v>Pavel</v>
      </c>
      <c r="F18" s="7">
        <f>INDEX('Startovní listina'!A$2:E$76,MATCH(C18,'Startovní listina'!A$2:A$76,0),4)</f>
        <v>1988</v>
      </c>
      <c r="G18" s="6">
        <f>INDEX('Startovní listina'!A$2:E$76,MATCH(C18,'Startovní listina'!A$2:A$76,0),5)</f>
        <v>0</v>
      </c>
      <c r="H18" s="6" t="s">
        <v>60</v>
      </c>
    </row>
    <row r="19" spans="1:8" x14ac:dyDescent="0.25">
      <c r="A19" s="6" t="s">
        <v>10</v>
      </c>
      <c r="B19" s="8">
        <v>18</v>
      </c>
      <c r="C19" s="7">
        <v>97</v>
      </c>
      <c r="D19" s="6" t="str">
        <f>INDEX('Startovní listina'!A$2:E$76,MATCH(C19,'Startovní listina'!A$2:A$76,0),2)</f>
        <v>Šabata</v>
      </c>
      <c r="E19" s="6" t="str">
        <f>INDEX('Startovní listina'!A$2:E$76,MATCH(C19,'Startovní listina'!A$2:A$76,0),3)</f>
        <v>Marek</v>
      </c>
      <c r="F19" s="7">
        <f>INDEX('Startovní listina'!A$2:E$76,MATCH(C19,'Startovní listina'!A$2:A$76,0),4)</f>
        <v>1992</v>
      </c>
      <c r="G19" s="6">
        <f>INDEX('Startovní listina'!A$2:E$76,MATCH(C19,'Startovní listina'!A$2:A$76,0),5)</f>
        <v>0</v>
      </c>
      <c r="H19" s="6" t="s">
        <v>64</v>
      </c>
    </row>
    <row r="20" spans="1:8" x14ac:dyDescent="0.25">
      <c r="A20" s="6" t="s">
        <v>10</v>
      </c>
      <c r="B20" s="8">
        <v>19</v>
      </c>
      <c r="C20" s="7">
        <v>24</v>
      </c>
      <c r="D20" s="6" t="str">
        <f>INDEX('Startovní listina'!A$2:E$76,MATCH(C20,'Startovní listina'!A$2:A$76,0),2)</f>
        <v>Doucha</v>
      </c>
      <c r="E20" s="6" t="str">
        <f>INDEX('Startovní listina'!A$2:E$76,MATCH(C20,'Startovní listina'!A$2:A$76,0),3)</f>
        <v>Jakub</v>
      </c>
      <c r="F20" s="7">
        <f>INDEX('Startovní listina'!A$2:E$76,MATCH(C20,'Startovní listina'!A$2:A$76,0),4)</f>
        <v>1979</v>
      </c>
      <c r="G20" s="6" t="str">
        <f>INDEX('Startovní listina'!A$2:E$76,MATCH(C20,'Startovní listina'!A$2:A$76,0),5)</f>
        <v>SK Hanspaulka</v>
      </c>
      <c r="H20" s="6" t="s">
        <v>71</v>
      </c>
    </row>
    <row r="21" spans="1:8" x14ac:dyDescent="0.25">
      <c r="A21" s="6" t="s">
        <v>10</v>
      </c>
      <c r="B21" s="8">
        <v>20</v>
      </c>
      <c r="C21" s="7">
        <v>95</v>
      </c>
      <c r="D21" s="6" t="str">
        <f>INDEX('Startovní listina'!A$2:E$76,MATCH(C21,'Startovní listina'!A$2:A$76,0),2)</f>
        <v>Hradec</v>
      </c>
      <c r="E21" s="6" t="str">
        <f>INDEX('Startovní listina'!A$2:E$76,MATCH(C21,'Startovní listina'!A$2:A$76,0),3)</f>
        <v>Milan</v>
      </c>
      <c r="F21" s="7">
        <f>INDEX('Startovní listina'!A$2:E$76,MATCH(C21,'Startovní listina'!A$2:A$76,0),4)</f>
        <v>1976</v>
      </c>
      <c r="G21" s="6" t="str">
        <f>INDEX('Startovní listina'!A$2:E$76,MATCH(C21,'Startovní listina'!A$2:A$76,0),5)</f>
        <v>RUM</v>
      </c>
      <c r="H21" s="6" t="s">
        <v>77</v>
      </c>
    </row>
    <row r="22" spans="1:8" x14ac:dyDescent="0.25">
      <c r="A22" s="6" t="s">
        <v>10</v>
      </c>
      <c r="B22" s="8">
        <v>21</v>
      </c>
      <c r="C22" s="7">
        <v>40</v>
      </c>
      <c r="D22" s="6" t="str">
        <f>INDEX('Startovní listina'!A$2:E$76,MATCH(C22,'Startovní listina'!A$2:A$76,0),2)</f>
        <v>Koliš</v>
      </c>
      <c r="E22" s="6" t="str">
        <f>INDEX('Startovní listina'!A$2:E$76,MATCH(C22,'Startovní listina'!A$2:A$76,0),3)</f>
        <v>Karel</v>
      </c>
      <c r="F22" s="7">
        <f>INDEX('Startovní listina'!A$2:E$76,MATCH(C22,'Startovní listina'!A$2:A$76,0),4)</f>
        <v>1986</v>
      </c>
      <c r="G22" s="6" t="str">
        <f>INDEX('Startovní listina'!A$2:E$76,MATCH(C22,'Startovní listina'!A$2:A$76,0),5)</f>
        <v>Xtreamelife</v>
      </c>
      <c r="H22" s="6" t="s">
        <v>82</v>
      </c>
    </row>
    <row r="23" spans="1:8" x14ac:dyDescent="0.25">
      <c r="A23" s="6" t="s">
        <v>10</v>
      </c>
      <c r="B23" s="8">
        <v>22</v>
      </c>
      <c r="C23" s="7">
        <v>116</v>
      </c>
      <c r="D23" s="6" t="str">
        <f>INDEX('Startovní listina'!A$2:E$76,MATCH(C23,'Startovní listina'!A$2:A$76,0),2)</f>
        <v>Vinkler</v>
      </c>
      <c r="E23" s="6" t="str">
        <f>INDEX('Startovní listina'!A$2:E$76,MATCH(C23,'Startovní listina'!A$2:A$76,0),3)</f>
        <v>Marek</v>
      </c>
      <c r="F23" s="7">
        <f>INDEX('Startovní listina'!A$2:E$76,MATCH(C23,'Startovní listina'!A$2:A$76,0),4)</f>
        <v>1987</v>
      </c>
      <c r="G23" s="6" t="str">
        <f>INDEX('Startovní listina'!A$2:E$76,MATCH(C23,'Startovní listina'!A$2:A$76,0),5)</f>
        <v>Hostivice</v>
      </c>
      <c r="H23" s="6" t="s">
        <v>83</v>
      </c>
    </row>
    <row r="24" spans="1:8" x14ac:dyDescent="0.25">
      <c r="A24" s="6" t="s">
        <v>10</v>
      </c>
      <c r="B24" s="8">
        <v>23</v>
      </c>
      <c r="C24" s="7">
        <v>2</v>
      </c>
      <c r="D24" s="6" t="str">
        <f>INDEX('Startovní listina'!A$2:E$76,MATCH(C24,'Startovní listina'!A$2:A$76,0),2)</f>
        <v>Klíma</v>
      </c>
      <c r="E24" s="6" t="str">
        <f>INDEX('Startovní listina'!A$2:E$76,MATCH(C24,'Startovní listina'!A$2:A$76,0),3)</f>
        <v>Tomáš</v>
      </c>
      <c r="F24" s="7">
        <f>INDEX('Startovní listina'!A$2:E$76,MATCH(C24,'Startovní listina'!A$2:A$76,0),4)</f>
        <v>1979</v>
      </c>
      <c r="G24" s="6" t="str">
        <f>INDEX('Startovní listina'!A$2:E$76,MATCH(C24,'Startovní listina'!A$2:A$76,0),5)</f>
        <v>Praha 5</v>
      </c>
      <c r="H24" s="6" t="s">
        <v>95</v>
      </c>
    </row>
    <row r="25" spans="1:8" x14ac:dyDescent="0.25">
      <c r="A25" s="6" t="s">
        <v>10</v>
      </c>
      <c r="B25" s="8">
        <v>24</v>
      </c>
      <c r="C25" s="7">
        <v>8</v>
      </c>
      <c r="D25" s="6" t="str">
        <f>INDEX('Startovní listina'!A$2:E$76,MATCH(C25,'Startovní listina'!A$2:A$76,0),2)</f>
        <v>Knebl</v>
      </c>
      <c r="E25" s="6" t="str">
        <f>INDEX('Startovní listina'!A$2:E$76,MATCH(C25,'Startovní listina'!A$2:A$76,0),3)</f>
        <v>Lukáš</v>
      </c>
      <c r="F25" s="7">
        <f>INDEX('Startovní listina'!A$2:E$76,MATCH(C25,'Startovní listina'!A$2:A$76,0),4)</f>
        <v>1985</v>
      </c>
      <c r="G25" s="6" t="str">
        <f>INDEX('Startovní listina'!A$2:E$76,MATCH(C25,'Startovní listina'!A$2:A$76,0),5)</f>
        <v>Toma Otrokovice</v>
      </c>
      <c r="H25" s="6" t="s">
        <v>100</v>
      </c>
    </row>
    <row r="26" spans="1:8" x14ac:dyDescent="0.25">
      <c r="A26" s="6" t="s">
        <v>14</v>
      </c>
      <c r="B26" s="8">
        <v>1</v>
      </c>
      <c r="C26" s="7">
        <v>105</v>
      </c>
      <c r="D26" s="6" t="str">
        <f>INDEX('Startovní listina'!A$2:E$76,MATCH(C26,'Startovní listina'!A$2:A$76,0),2)</f>
        <v>Rektor</v>
      </c>
      <c r="E26" s="6" t="str">
        <f>INDEX('Startovní listina'!A$2:E$76,MATCH(C26,'Startovní listina'!A$2:A$76,0),3)</f>
        <v>Antonín</v>
      </c>
      <c r="F26" s="7">
        <f>INDEX('Startovní listina'!A$2:E$76,MATCH(C26,'Startovní listina'!A$2:A$76,0),4)</f>
        <v>1975</v>
      </c>
      <c r="G26" s="6" t="str">
        <f>INDEX('Startovní listina'!A$2:E$76,MATCH(C26,'Startovní listina'!A$2:A$76,0),5)</f>
        <v>Modřany</v>
      </c>
      <c r="H26" s="6" t="s">
        <v>16</v>
      </c>
    </row>
    <row r="27" spans="1:8" x14ac:dyDescent="0.25">
      <c r="A27" s="6" t="s">
        <v>14</v>
      </c>
      <c r="B27" s="8">
        <v>2</v>
      </c>
      <c r="C27" s="7">
        <v>20</v>
      </c>
      <c r="D27" s="6" t="str">
        <f>INDEX('Startovní listina'!A$2:E$76,MATCH(C27,'Startovní listina'!A$2:A$76,0),2)</f>
        <v>Brada</v>
      </c>
      <c r="E27" s="6" t="str">
        <f>INDEX('Startovní listina'!A$2:E$76,MATCH(C27,'Startovní listina'!A$2:A$76,0),3)</f>
        <v>Ondřej</v>
      </c>
      <c r="F27" s="7">
        <f>INDEX('Startovní listina'!A$2:E$76,MATCH(C27,'Startovní listina'!A$2:A$76,0),4)</f>
        <v>1973</v>
      </c>
      <c r="G27" s="6" t="str">
        <f>INDEX('Startovní listina'!A$2:E$76,MATCH(C27,'Startovní listina'!A$2:A$76,0),5)</f>
        <v>Horní Počernice</v>
      </c>
      <c r="H27" s="6" t="s">
        <v>22</v>
      </c>
    </row>
    <row r="28" spans="1:8" x14ac:dyDescent="0.25">
      <c r="A28" s="6" t="s">
        <v>14</v>
      </c>
      <c r="B28" s="8">
        <v>3</v>
      </c>
      <c r="C28" s="7">
        <v>47</v>
      </c>
      <c r="D28" s="6" t="str">
        <f>INDEX('Startovní listina'!A$2:E$76,MATCH(C28,'Startovní listina'!A$2:A$76,0),2)</f>
        <v>Jirásek</v>
      </c>
      <c r="E28" s="6" t="str">
        <f>INDEX('Startovní listina'!A$2:E$76,MATCH(C28,'Startovní listina'!A$2:A$76,0),3)</f>
        <v>Marek</v>
      </c>
      <c r="F28" s="7">
        <f>INDEX('Startovní listina'!A$2:E$76,MATCH(C28,'Startovní listina'!A$2:A$76,0),4)</f>
        <v>1973</v>
      </c>
      <c r="G28" s="6" t="str">
        <f>INDEX('Startovní listina'!A$2:E$76,MATCH(C28,'Startovní listina'!A$2:A$76,0),5)</f>
        <v>TJ Sokol Kbely</v>
      </c>
      <c r="H28" s="6" t="s">
        <v>23</v>
      </c>
    </row>
    <row r="29" spans="1:8" x14ac:dyDescent="0.25">
      <c r="A29" s="6" t="s">
        <v>14</v>
      </c>
      <c r="B29" s="8">
        <v>4</v>
      </c>
      <c r="C29" s="7">
        <v>86</v>
      </c>
      <c r="D29" s="6" t="str">
        <f>INDEX('Startovní listina'!A$2:E$76,MATCH(C29,'Startovní listina'!A$2:A$76,0),2)</f>
        <v>Bubeníček</v>
      </c>
      <c r="E29" s="6" t="str">
        <f>INDEX('Startovní listina'!A$2:E$76,MATCH(C29,'Startovní listina'!A$2:A$76,0),3)</f>
        <v>Jiří</v>
      </c>
      <c r="F29" s="7">
        <f>INDEX('Startovní listina'!A$2:E$76,MATCH(C29,'Startovní listina'!A$2:A$76,0),4)</f>
        <v>1968</v>
      </c>
      <c r="G29" s="6" t="str">
        <f>INDEX('Startovní listina'!A$2:E$76,MATCH(C29,'Startovní listina'!A$2:A$76,0),5)</f>
        <v>Sokol Lhotka</v>
      </c>
      <c r="H29" s="6" t="s">
        <v>24</v>
      </c>
    </row>
    <row r="30" spans="1:8" x14ac:dyDescent="0.25">
      <c r="A30" s="6" t="s">
        <v>14</v>
      </c>
      <c r="B30" s="8">
        <v>5</v>
      </c>
      <c r="C30" s="7">
        <v>43</v>
      </c>
      <c r="D30" s="6" t="str">
        <f>INDEX('Startovní listina'!A$2:E$76,MATCH(C30,'Startovní listina'!A$2:A$76,0),2)</f>
        <v>Soukup</v>
      </c>
      <c r="E30" s="6" t="str">
        <f>INDEX('Startovní listina'!A$2:E$76,MATCH(C30,'Startovní listina'!A$2:A$76,0),3)</f>
        <v>Petr</v>
      </c>
      <c r="F30" s="7">
        <f>INDEX('Startovní listina'!A$2:E$76,MATCH(C30,'Startovní listina'!A$2:A$76,0),4)</f>
        <v>1973</v>
      </c>
      <c r="G30" s="6" t="str">
        <f>INDEX('Startovní listina'!A$2:E$76,MATCH(C30,'Startovní listina'!A$2:A$76,0),5)</f>
        <v>Bootcamp</v>
      </c>
      <c r="H30" s="6" t="s">
        <v>29</v>
      </c>
    </row>
    <row r="31" spans="1:8" x14ac:dyDescent="0.25">
      <c r="A31" s="6" t="s">
        <v>14</v>
      </c>
      <c r="B31" s="8">
        <v>6</v>
      </c>
      <c r="C31" s="7">
        <v>35</v>
      </c>
      <c r="D31" s="6" t="str">
        <f>INDEX('Startovní listina'!A$2:E$76,MATCH(C31,'Startovní listina'!A$2:A$76,0),2)</f>
        <v>Sládeček</v>
      </c>
      <c r="E31" s="6" t="str">
        <f>INDEX('Startovní listina'!A$2:E$76,MATCH(C31,'Startovní listina'!A$2:A$76,0),3)</f>
        <v>Jakub</v>
      </c>
      <c r="F31" s="7">
        <f>INDEX('Startovní listina'!A$2:E$76,MATCH(C31,'Startovní listina'!A$2:A$76,0),4)</f>
        <v>1974</v>
      </c>
      <c r="G31" s="6">
        <f>INDEX('Startovní listina'!A$2:E$76,MATCH(C31,'Startovní listina'!A$2:A$76,0),5)</f>
        <v>0</v>
      </c>
      <c r="H31" s="6" t="s">
        <v>35</v>
      </c>
    </row>
    <row r="32" spans="1:8" x14ac:dyDescent="0.25">
      <c r="A32" s="6" t="s">
        <v>14</v>
      </c>
      <c r="B32" s="8">
        <v>7</v>
      </c>
      <c r="C32" s="7">
        <v>31</v>
      </c>
      <c r="D32" s="6" t="str">
        <f>INDEX('Startovní listina'!A$2:E$76,MATCH(C32,'Startovní listina'!A$2:A$76,0),2)</f>
        <v>Ginzer</v>
      </c>
      <c r="E32" s="6" t="str">
        <f>INDEX('Startovní listina'!A$2:E$76,MATCH(C32,'Startovní listina'!A$2:A$76,0),3)</f>
        <v>Petr</v>
      </c>
      <c r="F32" s="7">
        <f>INDEX('Startovní listina'!A$2:E$76,MATCH(C32,'Startovní listina'!A$2:A$76,0),4)</f>
        <v>1972</v>
      </c>
      <c r="G32" s="6" t="str">
        <f>INDEX('Startovní listina'!A$2:E$76,MATCH(C32,'Startovní listina'!A$2:A$76,0),5)</f>
        <v>Cyklovape</v>
      </c>
      <c r="H32" s="6" t="s">
        <v>40</v>
      </c>
    </row>
    <row r="33" spans="1:8" x14ac:dyDescent="0.25">
      <c r="A33" s="6" t="s">
        <v>14</v>
      </c>
      <c r="B33" s="8">
        <v>8</v>
      </c>
      <c r="C33" s="7">
        <v>100</v>
      </c>
      <c r="D33" s="6" t="str">
        <f>INDEX('Startovní listina'!A$2:E$76,MATCH(C33,'Startovní listina'!A$2:A$76,0),2)</f>
        <v>Rychecký</v>
      </c>
      <c r="E33" s="6" t="str">
        <f>INDEX('Startovní listina'!A$2:E$76,MATCH(C33,'Startovní listina'!A$2:A$76,0),3)</f>
        <v>Tomáš</v>
      </c>
      <c r="F33" s="7">
        <f>INDEX('Startovní listina'!A$2:E$76,MATCH(C33,'Startovní listina'!A$2:A$76,0),4)</f>
        <v>1966</v>
      </c>
      <c r="G33" s="6" t="str">
        <f>INDEX('Startovní listina'!A$2:E$76,MATCH(C33,'Startovní listina'!A$2:A$76,0),5)</f>
        <v>HH Smíchov</v>
      </c>
      <c r="H33" s="6" t="s">
        <v>41</v>
      </c>
    </row>
    <row r="34" spans="1:8" x14ac:dyDescent="0.25">
      <c r="A34" s="6" t="s">
        <v>14</v>
      </c>
      <c r="B34" s="8">
        <v>9</v>
      </c>
      <c r="C34" s="7">
        <v>25</v>
      </c>
      <c r="D34" s="6" t="str">
        <f>INDEX('Startovní listina'!A$2:E$76,MATCH(C34,'Startovní listina'!A$2:A$76,0),2)</f>
        <v>Kouba</v>
      </c>
      <c r="E34" s="6" t="str">
        <f>INDEX('Startovní listina'!A$2:E$76,MATCH(C34,'Startovní listina'!A$2:A$76,0),3)</f>
        <v>Štěpán</v>
      </c>
      <c r="F34" s="7">
        <f>INDEX('Startovní listina'!A$2:E$76,MATCH(C34,'Startovní listina'!A$2:A$76,0),4)</f>
        <v>1975</v>
      </c>
      <c r="G34" s="6" t="str">
        <f>INDEX('Startovní listina'!A$2:E$76,MATCH(C34,'Startovní listina'!A$2:A$76,0),5)</f>
        <v>Hisport Team</v>
      </c>
      <c r="H34" s="6" t="s">
        <v>45</v>
      </c>
    </row>
    <row r="35" spans="1:8" x14ac:dyDescent="0.25">
      <c r="A35" s="6" t="s">
        <v>14</v>
      </c>
      <c r="B35" s="8">
        <v>10</v>
      </c>
      <c r="C35" s="7">
        <v>16</v>
      </c>
      <c r="D35" s="6" t="str">
        <f>INDEX('Startovní listina'!A$2:E$76,MATCH(C35,'Startovní listina'!A$2:A$76,0),2)</f>
        <v>Karbulka</v>
      </c>
      <c r="E35" s="6" t="str">
        <f>INDEX('Startovní listina'!A$2:E$76,MATCH(C35,'Startovní listina'!A$2:A$76,0),3)</f>
        <v>Pavel</v>
      </c>
      <c r="F35" s="7">
        <f>INDEX('Startovní listina'!A$2:E$76,MATCH(C35,'Startovní listina'!A$2:A$76,0),4)</f>
        <v>1973</v>
      </c>
      <c r="G35" s="6" t="str">
        <f>INDEX('Startovní listina'!A$2:E$76,MATCH(C35,'Startovní listina'!A$2:A$76,0),5)</f>
        <v>Šakal Kbely</v>
      </c>
      <c r="H35" s="6" t="s">
        <v>48</v>
      </c>
    </row>
    <row r="36" spans="1:8" x14ac:dyDescent="0.25">
      <c r="A36" s="6" t="s">
        <v>14</v>
      </c>
      <c r="B36" s="8">
        <v>11</v>
      </c>
      <c r="C36" s="7">
        <v>19</v>
      </c>
      <c r="D36" s="6" t="str">
        <f>INDEX('Startovní listina'!A$2:E$76,MATCH(C36,'Startovní listina'!A$2:A$76,0),2)</f>
        <v>Pondračka</v>
      </c>
      <c r="E36" s="6" t="str">
        <f>INDEX('Startovní listina'!A$2:E$76,MATCH(C36,'Startovní listina'!A$2:A$76,0),3)</f>
        <v>Tomáš</v>
      </c>
      <c r="F36" s="7">
        <f>INDEX('Startovní listina'!A$2:E$76,MATCH(C36,'Startovní listina'!A$2:A$76,0),4)</f>
        <v>1972</v>
      </c>
      <c r="G36" s="6" t="str">
        <f>INDEX('Startovní listina'!A$2:E$76,MATCH(C36,'Startovní listina'!A$2:A$76,0),5)</f>
        <v>Bootcamp</v>
      </c>
      <c r="H36" s="6" t="s">
        <v>50</v>
      </c>
    </row>
    <row r="37" spans="1:8" x14ac:dyDescent="0.25">
      <c r="A37" s="6" t="s">
        <v>14</v>
      </c>
      <c r="B37" s="8">
        <v>12</v>
      </c>
      <c r="C37" s="7">
        <v>38</v>
      </c>
      <c r="D37" s="6" t="str">
        <f>INDEX('Startovní listina'!A$2:E$76,MATCH(C37,'Startovní listina'!A$2:A$76,0),2)</f>
        <v>Frühauf</v>
      </c>
      <c r="E37" s="6" t="str">
        <f>INDEX('Startovní listina'!A$2:E$76,MATCH(C37,'Startovní listina'!A$2:A$76,0),3)</f>
        <v>Jiljí</v>
      </c>
      <c r="F37" s="7">
        <f>INDEX('Startovní listina'!A$2:E$76,MATCH(C37,'Startovní listina'!A$2:A$76,0),4)</f>
        <v>1975</v>
      </c>
      <c r="G37" s="6" t="str">
        <f>INDEX('Startovní listina'!A$2:E$76,MATCH(C37,'Startovní listina'!A$2:A$76,0),5)</f>
        <v>Zbraslav</v>
      </c>
      <c r="H37" s="6" t="s">
        <v>55</v>
      </c>
    </row>
    <row r="38" spans="1:8" x14ac:dyDescent="0.25">
      <c r="A38" s="6" t="s">
        <v>14</v>
      </c>
      <c r="B38" s="8">
        <v>13</v>
      </c>
      <c r="C38" s="7">
        <v>91</v>
      </c>
      <c r="D38" s="6" t="str">
        <f>INDEX('Startovní listina'!A$2:E$76,MATCH(C38,'Startovní listina'!A$2:A$76,0),2)</f>
        <v>Novák</v>
      </c>
      <c r="E38" s="6" t="str">
        <f>INDEX('Startovní listina'!A$2:E$76,MATCH(C38,'Startovní listina'!A$2:A$76,0),3)</f>
        <v>Radomír</v>
      </c>
      <c r="F38" s="7">
        <f>INDEX('Startovní listina'!A$2:E$76,MATCH(C38,'Startovní listina'!A$2:A$76,0),4)</f>
        <v>1970</v>
      </c>
      <c r="G38" s="6" t="str">
        <f>INDEX('Startovní listina'!A$2:E$76,MATCH(C38,'Startovní listina'!A$2:A$76,0),5)</f>
        <v>Uhlířské Janovice</v>
      </c>
      <c r="H38" s="6" t="s">
        <v>56</v>
      </c>
    </row>
    <row r="39" spans="1:8" x14ac:dyDescent="0.25">
      <c r="A39" s="6" t="s">
        <v>14</v>
      </c>
      <c r="B39" s="8">
        <v>14</v>
      </c>
      <c r="C39" s="7">
        <v>110</v>
      </c>
      <c r="D39" s="6" t="str">
        <f>INDEX('Startovní listina'!A$2:E$76,MATCH(C39,'Startovní listina'!A$2:A$76,0),2)</f>
        <v>Martinka</v>
      </c>
      <c r="E39" s="6" t="str">
        <f>INDEX('Startovní listina'!A$2:E$76,MATCH(C39,'Startovní listina'!A$2:A$76,0),3)</f>
        <v>Jiří</v>
      </c>
      <c r="F39" s="7">
        <f>INDEX('Startovní listina'!A$2:E$76,MATCH(C39,'Startovní listina'!A$2:A$76,0),4)</f>
        <v>1969</v>
      </c>
      <c r="G39" s="6" t="str">
        <f>INDEX('Startovní listina'!A$2:E$76,MATCH(C39,'Startovní listina'!A$2:A$76,0),5)</f>
        <v>TTT</v>
      </c>
      <c r="H39" s="6" t="s">
        <v>63</v>
      </c>
    </row>
    <row r="40" spans="1:8" x14ac:dyDescent="0.25">
      <c r="A40" s="6" t="s">
        <v>14</v>
      </c>
      <c r="B40" s="8">
        <v>15</v>
      </c>
      <c r="C40" s="7">
        <v>102</v>
      </c>
      <c r="D40" s="6" t="str">
        <f>INDEX('Startovní listina'!A$2:E$76,MATCH(C40,'Startovní listina'!A$2:A$76,0),2)</f>
        <v>Aubrecht</v>
      </c>
      <c r="E40" s="6" t="str">
        <f>INDEX('Startovní listina'!A$2:E$76,MATCH(C40,'Startovní listina'!A$2:A$76,0),3)</f>
        <v>Petr</v>
      </c>
      <c r="F40" s="7">
        <f>INDEX('Startovní listina'!A$2:E$76,MATCH(C40,'Startovní listina'!A$2:A$76,0),4)</f>
        <v>1972</v>
      </c>
      <c r="G40" s="6" t="str">
        <f>INDEX('Startovní listina'!A$2:E$76,MATCH(C40,'Startovní listina'!A$2:A$76,0),5)</f>
        <v>Bootcamp</v>
      </c>
      <c r="H40" s="6" t="s">
        <v>65</v>
      </c>
    </row>
    <row r="41" spans="1:8" x14ac:dyDescent="0.25">
      <c r="A41" s="6" t="s">
        <v>14</v>
      </c>
      <c r="B41" s="8">
        <v>16</v>
      </c>
      <c r="C41" s="7">
        <v>17</v>
      </c>
      <c r="D41" s="6" t="str">
        <f>INDEX('Startovní listina'!A$2:E$76,MATCH(C41,'Startovní listina'!A$2:A$76,0),2)</f>
        <v>Chmielewski</v>
      </c>
      <c r="E41" s="6" t="str">
        <f>INDEX('Startovní listina'!A$2:E$76,MATCH(C41,'Startovní listina'!A$2:A$76,0),3)</f>
        <v>Piotr</v>
      </c>
      <c r="F41" s="7">
        <f>INDEX('Startovní listina'!A$2:E$76,MATCH(C41,'Startovní listina'!A$2:A$76,0),4)</f>
        <v>1969</v>
      </c>
      <c r="G41" s="6" t="str">
        <f>INDEX('Startovní listina'!A$2:E$76,MATCH(C41,'Startovní listina'!A$2:A$76,0),5)</f>
        <v>Lublin - Polsko</v>
      </c>
      <c r="H41" s="6" t="s">
        <v>72</v>
      </c>
    </row>
    <row r="42" spans="1:8" x14ac:dyDescent="0.25">
      <c r="A42" s="6" t="s">
        <v>26</v>
      </c>
      <c r="B42" s="8">
        <v>1</v>
      </c>
      <c r="C42" s="7">
        <v>99</v>
      </c>
      <c r="D42" s="6" t="str">
        <f>INDEX('Startovní listina'!A$2:E$76,MATCH(C42,'Startovní listina'!A$2:A$76,0),2)</f>
        <v>Petronjuk</v>
      </c>
      <c r="E42" s="6" t="str">
        <f>INDEX('Startovní listina'!A$2:E$76,MATCH(C42,'Startovní listina'!A$2:A$76,0),3)</f>
        <v>Viktor</v>
      </c>
      <c r="F42" s="7">
        <f>INDEX('Startovní listina'!A$2:E$76,MATCH(C42,'Startovní listina'!A$2:A$76,0),4)</f>
        <v>1960</v>
      </c>
      <c r="G42" s="6" t="str">
        <f>INDEX('Startovní listina'!A$2:E$76,MATCH(C42,'Startovní listina'!A$2:A$76,0),5)</f>
        <v>ČZU Praha</v>
      </c>
      <c r="H42" s="6" t="s">
        <v>28</v>
      </c>
    </row>
    <row r="43" spans="1:8" x14ac:dyDescent="0.25">
      <c r="A43" s="6" t="s">
        <v>26</v>
      </c>
      <c r="B43" s="8">
        <v>2</v>
      </c>
      <c r="C43" s="7">
        <v>36</v>
      </c>
      <c r="D43" s="6" t="str">
        <f>INDEX('Startovní listina'!A$2:E$76,MATCH(C43,'Startovní listina'!A$2:A$76,0),2)</f>
        <v>Flaks</v>
      </c>
      <c r="E43" s="6" t="str">
        <f>INDEX('Startovní listina'!A$2:E$76,MATCH(C43,'Startovní listina'!A$2:A$76,0),3)</f>
        <v>Jan</v>
      </c>
      <c r="F43" s="7">
        <f>INDEX('Startovní listina'!A$2:E$76,MATCH(C43,'Startovní listina'!A$2:A$76,0),4)</f>
        <v>1962</v>
      </c>
      <c r="G43" s="6" t="str">
        <f>INDEX('Startovní listina'!A$2:E$76,MATCH(C43,'Startovní listina'!A$2:A$76,0),5)</f>
        <v>AC Nýřany</v>
      </c>
      <c r="H43" s="6" t="s">
        <v>33</v>
      </c>
    </row>
    <row r="44" spans="1:8" x14ac:dyDescent="0.25">
      <c r="A44" s="6" t="s">
        <v>26</v>
      </c>
      <c r="B44" s="8">
        <v>3</v>
      </c>
      <c r="C44" s="7">
        <v>94</v>
      </c>
      <c r="D44" s="6" t="str">
        <f>INDEX('Startovní listina'!A$2:E$76,MATCH(C44,'Startovní listina'!A$2:A$76,0),2)</f>
        <v>Tarant</v>
      </c>
      <c r="E44" s="6" t="str">
        <f>INDEX('Startovní listina'!A$2:E$76,MATCH(C44,'Startovní listina'!A$2:A$76,0),3)</f>
        <v>Jiří</v>
      </c>
      <c r="F44" s="7">
        <f>INDEX('Startovní listina'!A$2:E$76,MATCH(C44,'Startovní listina'!A$2:A$76,0),4)</f>
        <v>1958</v>
      </c>
      <c r="G44" s="6" t="str">
        <f>INDEX('Startovní listina'!A$2:E$76,MATCH(C44,'Startovní listina'!A$2:A$76,0),5)</f>
        <v>Praha 10</v>
      </c>
      <c r="H44" s="6" t="s">
        <v>36</v>
      </c>
    </row>
    <row r="45" spans="1:8" x14ac:dyDescent="0.25">
      <c r="A45" s="6" t="s">
        <v>26</v>
      </c>
      <c r="B45" s="8">
        <v>4</v>
      </c>
      <c r="C45" s="7">
        <v>7</v>
      </c>
      <c r="D45" s="6" t="str">
        <f>INDEX('Startovní listina'!A$2:E$76,MATCH(C45,'Startovní listina'!A$2:A$76,0),2)</f>
        <v>Tomeš</v>
      </c>
      <c r="E45" s="6" t="str">
        <f>INDEX('Startovní listina'!A$2:E$76,MATCH(C45,'Startovní listina'!A$2:A$76,0),3)</f>
        <v>Rostislav</v>
      </c>
      <c r="F45" s="7">
        <f>INDEX('Startovní listina'!A$2:E$76,MATCH(C45,'Startovní listina'!A$2:A$76,0),4)</f>
        <v>1960</v>
      </c>
      <c r="G45" s="6" t="str">
        <f>INDEX('Startovní listina'!A$2:E$76,MATCH(C45,'Startovní listina'!A$2:A$76,0),5)</f>
        <v>Tragéd Team</v>
      </c>
      <c r="H45" s="6" t="s">
        <v>44</v>
      </c>
    </row>
    <row r="46" spans="1:8" x14ac:dyDescent="0.25">
      <c r="A46" s="6" t="s">
        <v>26</v>
      </c>
      <c r="B46" s="8">
        <v>5</v>
      </c>
      <c r="C46" s="7">
        <v>22</v>
      </c>
      <c r="D46" s="6" t="str">
        <f>INDEX('Startovní listina'!A$2:E$76,MATCH(C46,'Startovní listina'!A$2:A$76,0),2)</f>
        <v>Šiman</v>
      </c>
      <c r="E46" s="6" t="str">
        <f>INDEX('Startovní listina'!A$2:E$76,MATCH(C46,'Startovní listina'!A$2:A$76,0),3)</f>
        <v>Eduard</v>
      </c>
      <c r="F46" s="7">
        <f>INDEX('Startovní listina'!A$2:E$76,MATCH(C46,'Startovní listina'!A$2:A$76,0),4)</f>
        <v>1965</v>
      </c>
      <c r="G46" s="6" t="str">
        <f>INDEX('Startovní listina'!A$2:E$76,MATCH(C46,'Startovní listina'!A$2:A$76,0),5)</f>
        <v>Praha 10</v>
      </c>
      <c r="H46" s="6" t="s">
        <v>54</v>
      </c>
    </row>
    <row r="47" spans="1:8" x14ac:dyDescent="0.25">
      <c r="A47" s="6" t="s">
        <v>26</v>
      </c>
      <c r="B47" s="8">
        <v>6</v>
      </c>
      <c r="C47" s="7">
        <v>11</v>
      </c>
      <c r="D47" s="6" t="str">
        <f>INDEX('Startovní listina'!A$2:E$76,MATCH(C47,'Startovní listina'!A$2:A$76,0),2)</f>
        <v>Kratochvíl</v>
      </c>
      <c r="E47" s="6" t="str">
        <f>INDEX('Startovní listina'!A$2:E$76,MATCH(C47,'Startovní listina'!A$2:A$76,0),3)</f>
        <v>Miroslav</v>
      </c>
      <c r="F47" s="7">
        <f>INDEX('Startovní listina'!A$2:E$76,MATCH(C47,'Startovní listina'!A$2:A$76,0),4)</f>
        <v>1959</v>
      </c>
      <c r="G47" s="6" t="str">
        <f>INDEX('Startovní listina'!A$2:E$76,MATCH(C47,'Startovní listina'!A$2:A$76,0),5)</f>
        <v>Sokol hlubočepy</v>
      </c>
      <c r="H47" s="6" t="s">
        <v>58</v>
      </c>
    </row>
    <row r="48" spans="1:8" x14ac:dyDescent="0.25">
      <c r="A48" s="6" t="s">
        <v>26</v>
      </c>
      <c r="B48" s="8">
        <v>7</v>
      </c>
      <c r="C48" s="7">
        <v>33</v>
      </c>
      <c r="D48" s="6" t="str">
        <f>INDEX('Startovní listina'!A$2:E$76,MATCH(C48,'Startovní listina'!A$2:A$76,0),2)</f>
        <v>Jelínek</v>
      </c>
      <c r="E48" s="6" t="str">
        <f>INDEX('Startovní listina'!A$2:E$76,MATCH(C48,'Startovní listina'!A$2:A$76,0),3)</f>
        <v>Stanislav</v>
      </c>
      <c r="F48" s="7">
        <f>INDEX('Startovní listina'!A$2:E$76,MATCH(C48,'Startovní listina'!A$2:A$76,0),4)</f>
        <v>1962</v>
      </c>
      <c r="G48" s="6" t="str">
        <f>INDEX('Startovní listina'!A$2:E$76,MATCH(C48,'Startovní listina'!A$2:A$76,0),5)</f>
        <v>TJ Rob Liberec</v>
      </c>
      <c r="H48" s="6" t="s">
        <v>61</v>
      </c>
    </row>
    <row r="49" spans="1:8" x14ac:dyDescent="0.25">
      <c r="A49" s="6" t="s">
        <v>26</v>
      </c>
      <c r="B49" s="8">
        <v>8</v>
      </c>
      <c r="C49" s="7">
        <v>84</v>
      </c>
      <c r="D49" s="6" t="str">
        <f>INDEX('Startovní listina'!A$2:E$76,MATCH(C49,'Startovní listina'!A$2:A$76,0),2)</f>
        <v>Němec</v>
      </c>
      <c r="E49" s="6" t="str">
        <f>INDEX('Startovní listina'!A$2:E$76,MATCH(C49,'Startovní listina'!A$2:A$76,0),3)</f>
        <v>Miloš</v>
      </c>
      <c r="F49" s="7">
        <f>INDEX('Startovní listina'!A$2:E$76,MATCH(C49,'Startovní listina'!A$2:A$76,0),4)</f>
        <v>1959</v>
      </c>
      <c r="G49" s="6" t="str">
        <f>INDEX('Startovní listina'!A$2:E$76,MATCH(C49,'Startovní listina'!A$2:A$76,0),5)</f>
        <v>BonBon Praha</v>
      </c>
      <c r="H49" s="6" t="s">
        <v>62</v>
      </c>
    </row>
    <row r="50" spans="1:8" x14ac:dyDescent="0.25">
      <c r="A50" s="6" t="s">
        <v>26</v>
      </c>
      <c r="B50" s="8">
        <v>9</v>
      </c>
      <c r="C50" s="7">
        <v>114</v>
      </c>
      <c r="D50" s="6" t="str">
        <f>INDEX('Startovní listina'!A$2:E$76,MATCH(C50,'Startovní listina'!A$2:A$76,0),2)</f>
        <v>Válek</v>
      </c>
      <c r="E50" s="6" t="str">
        <f>INDEX('Startovní listina'!A$2:E$76,MATCH(C50,'Startovní listina'!A$2:A$76,0),3)</f>
        <v>Jan</v>
      </c>
      <c r="F50" s="7">
        <f>INDEX('Startovní listina'!A$2:E$76,MATCH(C50,'Startovní listina'!A$2:A$76,0),4)</f>
        <v>1964</v>
      </c>
      <c r="G50" s="6">
        <f>INDEX('Startovní listina'!A$2:E$76,MATCH(C50,'Startovní listina'!A$2:A$76,0),5)</f>
        <v>0</v>
      </c>
      <c r="H50" s="6" t="s">
        <v>73</v>
      </c>
    </row>
    <row r="51" spans="1:8" x14ac:dyDescent="0.25">
      <c r="A51" s="6" t="s">
        <v>26</v>
      </c>
      <c r="B51" s="8">
        <v>10</v>
      </c>
      <c r="C51" s="7">
        <v>92</v>
      </c>
      <c r="D51" s="6" t="str">
        <f>INDEX('Startovní listina'!A$2:E$76,MATCH(C51,'Startovní listina'!A$2:A$76,0),2)</f>
        <v>Doležal</v>
      </c>
      <c r="E51" s="6" t="str">
        <f>INDEX('Startovní listina'!A$2:E$76,MATCH(C51,'Startovní listina'!A$2:A$76,0),3)</f>
        <v>Jaromír</v>
      </c>
      <c r="F51" s="7">
        <f>INDEX('Startovní listina'!A$2:E$76,MATCH(C51,'Startovní listina'!A$2:A$76,0),4)</f>
        <v>1957</v>
      </c>
      <c r="G51" s="6" t="str">
        <f>INDEX('Startovní listina'!A$2:E$76,MATCH(C51,'Startovní listina'!A$2:A$76,0),5)</f>
        <v>SABZO</v>
      </c>
      <c r="H51" s="6" t="s">
        <v>78</v>
      </c>
    </row>
    <row r="52" spans="1:8" x14ac:dyDescent="0.25">
      <c r="A52" s="6" t="s">
        <v>26</v>
      </c>
      <c r="B52" s="8">
        <v>11</v>
      </c>
      <c r="C52" s="7">
        <v>98</v>
      </c>
      <c r="D52" s="6" t="str">
        <f>INDEX('Startovní listina'!A$2:E$76,MATCH(C52,'Startovní listina'!A$2:A$76,0),2)</f>
        <v>Ledvina</v>
      </c>
      <c r="E52" s="6" t="str">
        <f>INDEX('Startovní listina'!A$2:E$76,MATCH(C52,'Startovní listina'!A$2:A$76,0),3)</f>
        <v>Tomáš</v>
      </c>
      <c r="F52" s="7">
        <f>INDEX('Startovní listina'!A$2:E$76,MATCH(C52,'Startovní listina'!A$2:A$76,0),4)</f>
        <v>1963</v>
      </c>
      <c r="G52" s="6" t="str">
        <f>INDEX('Startovní listina'!A$2:E$76,MATCH(C52,'Startovní listina'!A$2:A$76,0),5)</f>
        <v>AVC Praha</v>
      </c>
      <c r="H52" s="6" t="s">
        <v>90</v>
      </c>
    </row>
    <row r="53" spans="1:8" x14ac:dyDescent="0.25">
      <c r="A53" s="6" t="s">
        <v>26</v>
      </c>
      <c r="B53" s="8">
        <v>12</v>
      </c>
      <c r="C53" s="7">
        <v>18</v>
      </c>
      <c r="D53" s="6" t="str">
        <f>INDEX('Startovní listina'!A$2:E$76,MATCH(C53,'Startovní listina'!A$2:A$76,0),2)</f>
        <v>Míšek</v>
      </c>
      <c r="E53" s="6" t="str">
        <f>INDEX('Startovní listina'!A$2:E$76,MATCH(C53,'Startovní listina'!A$2:A$76,0),3)</f>
        <v>Jan</v>
      </c>
      <c r="F53" s="7">
        <f>INDEX('Startovní listina'!A$2:E$76,MATCH(C53,'Startovní listina'!A$2:A$76,0),4)</f>
        <v>1960</v>
      </c>
      <c r="G53" s="6" t="str">
        <f>INDEX('Startovní listina'!A$2:E$76,MATCH(C53,'Startovní listina'!A$2:A$76,0),5)</f>
        <v>BonBon Praha</v>
      </c>
      <c r="H53" s="6" t="s">
        <v>97</v>
      </c>
    </row>
    <row r="54" spans="1:8" x14ac:dyDescent="0.25">
      <c r="A54" s="6" t="s">
        <v>17</v>
      </c>
      <c r="B54" s="8">
        <v>1</v>
      </c>
      <c r="C54" s="7">
        <v>1</v>
      </c>
      <c r="D54" s="6" t="str">
        <f>INDEX('Startovní listina'!A$2:E$76,MATCH(C54,'Startovní listina'!A$2:A$76,0),2)</f>
        <v>Smrčka</v>
      </c>
      <c r="E54" s="6" t="str">
        <f>INDEX('Startovní listina'!A$2:E$76,MATCH(C54,'Startovní listina'!A$2:A$76,0),3)</f>
        <v>Miloš</v>
      </c>
      <c r="F54" s="7">
        <f>INDEX('Startovní listina'!A$2:E$76,MATCH(C54,'Startovní listina'!A$2:A$76,0),4)</f>
        <v>1954</v>
      </c>
      <c r="G54" s="6" t="str">
        <f>INDEX('Startovní listina'!A$2:E$76,MATCH(C54,'Startovní listina'!A$2:A$76,0),5)</f>
        <v>BK Říčany</v>
      </c>
      <c r="H54" s="6" t="s">
        <v>19</v>
      </c>
    </row>
    <row r="55" spans="1:8" x14ac:dyDescent="0.25">
      <c r="A55" s="6" t="s">
        <v>17</v>
      </c>
      <c r="B55" s="8">
        <v>2</v>
      </c>
      <c r="C55" s="7">
        <v>26</v>
      </c>
      <c r="D55" s="6" t="str">
        <f>INDEX('Startovní listina'!A$2:E$76,MATCH(C55,'Startovní listina'!A$2:A$76,0),2)</f>
        <v>Lípa</v>
      </c>
      <c r="E55" s="6" t="str">
        <f>INDEX('Startovní listina'!A$2:E$76,MATCH(C55,'Startovní listina'!A$2:A$76,0),3)</f>
        <v>Václav</v>
      </c>
      <c r="F55" s="7">
        <f>INDEX('Startovní listina'!A$2:E$76,MATCH(C55,'Startovní listina'!A$2:A$76,0),4)</f>
        <v>1952</v>
      </c>
      <c r="G55" s="6" t="str">
        <f>INDEX('Startovní listina'!A$2:E$76,MATCH(C55,'Startovní listina'!A$2:A$76,0),5)</f>
        <v>Černošice</v>
      </c>
      <c r="H55" s="6" t="s">
        <v>53</v>
      </c>
    </row>
    <row r="56" spans="1:8" x14ac:dyDescent="0.25">
      <c r="A56" s="6" t="s">
        <v>17</v>
      </c>
      <c r="B56" s="8">
        <v>3</v>
      </c>
      <c r="C56" s="7">
        <v>45</v>
      </c>
      <c r="D56" s="6" t="str">
        <f>INDEX('Startovní listina'!A$2:E$76,MATCH(C56,'Startovní listina'!A$2:A$76,0),2)</f>
        <v>Čižinský</v>
      </c>
      <c r="E56" s="6" t="str">
        <f>INDEX('Startovní listina'!A$2:E$76,MATCH(C56,'Startovní listina'!A$2:A$76,0),3)</f>
        <v>Jaromír</v>
      </c>
      <c r="F56" s="7">
        <f>INDEX('Startovní listina'!A$2:E$76,MATCH(C56,'Startovní listina'!A$2:A$76,0),4)</f>
        <v>1955</v>
      </c>
      <c r="G56" s="6" t="str">
        <f>INDEX('Startovní listina'!A$2:E$76,MATCH(C56,'Startovní listina'!A$2:A$76,0),5)</f>
        <v>SABZO</v>
      </c>
      <c r="H56" s="6" t="s">
        <v>69</v>
      </c>
    </row>
    <row r="57" spans="1:8" x14ac:dyDescent="0.25">
      <c r="A57" s="6" t="s">
        <v>17</v>
      </c>
      <c r="B57" s="8">
        <v>4</v>
      </c>
      <c r="C57" s="7">
        <v>4</v>
      </c>
      <c r="D57" s="6" t="str">
        <f>INDEX('Startovní listina'!A$2:E$76,MATCH(C57,'Startovní listina'!A$2:A$76,0),2)</f>
        <v>Tausinger</v>
      </c>
      <c r="E57" s="6" t="str">
        <f>INDEX('Startovní listina'!A$2:E$76,MATCH(C57,'Startovní listina'!A$2:A$76,0),3)</f>
        <v>Igor</v>
      </c>
      <c r="F57" s="7">
        <f>INDEX('Startovní listina'!A$2:E$76,MATCH(C57,'Startovní listina'!A$2:A$76,0),4)</f>
        <v>1949</v>
      </c>
      <c r="G57" s="6" t="str">
        <f>INDEX('Startovní listina'!A$2:E$76,MATCH(C57,'Startovní listina'!A$2:A$76,0),5)</f>
        <v>Crotalus</v>
      </c>
      <c r="H57" s="6" t="s">
        <v>70</v>
      </c>
    </row>
    <row r="58" spans="1:8" x14ac:dyDescent="0.25">
      <c r="A58" s="6" t="s">
        <v>17</v>
      </c>
      <c r="B58" s="8">
        <v>5</v>
      </c>
      <c r="C58" s="7">
        <v>21</v>
      </c>
      <c r="D58" s="6" t="str">
        <f>INDEX('Startovní listina'!A$2:E$76,MATCH(C58,'Startovní listina'!A$2:A$76,0),2)</f>
        <v>Hruša</v>
      </c>
      <c r="E58" s="6" t="str">
        <f>INDEX('Startovní listina'!A$2:E$76,MATCH(C58,'Startovní listina'!A$2:A$76,0),3)</f>
        <v>Zdeněk</v>
      </c>
      <c r="F58" s="7">
        <f>INDEX('Startovní listina'!A$2:E$76,MATCH(C58,'Startovní listina'!A$2:A$76,0),4)</f>
        <v>1946</v>
      </c>
      <c r="G58" s="6" t="str">
        <f>INDEX('Startovní listina'!A$2:E$76,MATCH(C58,'Startovní listina'!A$2:A$76,0),5)</f>
        <v>Jirčany</v>
      </c>
      <c r="H58" s="6" t="s">
        <v>87</v>
      </c>
    </row>
    <row r="59" spans="1:8" x14ac:dyDescent="0.25">
      <c r="A59" s="6" t="s">
        <v>17</v>
      </c>
      <c r="B59" s="8">
        <v>6</v>
      </c>
      <c r="C59" s="7">
        <v>3</v>
      </c>
      <c r="D59" s="6" t="str">
        <f>INDEX('Startovní listina'!A$2:E$76,MATCH(C59,'Startovní listina'!A$2:A$76,0),2)</f>
        <v>Krejza</v>
      </c>
      <c r="E59" s="6" t="str">
        <f>INDEX('Startovní listina'!A$2:E$76,MATCH(C59,'Startovní listina'!A$2:A$76,0),3)</f>
        <v>Václav</v>
      </c>
      <c r="F59" s="7">
        <f>INDEX('Startovní listina'!A$2:E$76,MATCH(C59,'Startovní listina'!A$2:A$76,0),4)</f>
        <v>1952</v>
      </c>
      <c r="G59" s="6" t="str">
        <f>INDEX('Startovní listina'!A$2:E$76,MATCH(C59,'Startovní listina'!A$2:A$76,0),5)</f>
        <v>BonBon Praha</v>
      </c>
      <c r="H59" s="6" t="s">
        <v>101</v>
      </c>
    </row>
    <row r="60" spans="1:8" x14ac:dyDescent="0.25">
      <c r="A60" s="6" t="s">
        <v>79</v>
      </c>
      <c r="B60" s="8">
        <v>1</v>
      </c>
      <c r="C60" s="7">
        <v>14</v>
      </c>
      <c r="D60" s="6" t="str">
        <f>INDEX('Startovní listina'!A$2:E$76,MATCH(C60,'Startovní listina'!A$2:A$76,0),2)</f>
        <v>Čech</v>
      </c>
      <c r="E60" s="6" t="str">
        <f>INDEX('Startovní listina'!A$2:E$76,MATCH(C60,'Startovní listina'!A$2:A$76,0),3)</f>
        <v>Jaroslav</v>
      </c>
      <c r="F60" s="7">
        <f>INDEX('Startovní listina'!A$2:E$76,MATCH(C60,'Startovní listina'!A$2:A$76,0),4)</f>
        <v>1941</v>
      </c>
      <c r="G60" s="6" t="str">
        <f>INDEX('Startovní listina'!A$2:E$76,MATCH(C60,'Startovní listina'!A$2:A$76,0),5)</f>
        <v>Liga 100 Praha</v>
      </c>
      <c r="H60" s="6" t="s">
        <v>81</v>
      </c>
    </row>
    <row r="61" spans="1:8" x14ac:dyDescent="0.25">
      <c r="A61" s="6" t="s">
        <v>79</v>
      </c>
      <c r="B61" s="8">
        <v>2</v>
      </c>
      <c r="C61" s="7">
        <v>85</v>
      </c>
      <c r="D61" s="6" t="str">
        <f>INDEX('Startovní listina'!A$2:E$76,MATCH(C61,'Startovní listina'!A$2:A$76,0),2)</f>
        <v>Svoboda</v>
      </c>
      <c r="E61" s="6" t="str">
        <f>INDEX('Startovní listina'!A$2:E$76,MATCH(C61,'Startovní listina'!A$2:A$76,0),3)</f>
        <v>Jan</v>
      </c>
      <c r="F61" s="7">
        <f>INDEX('Startovní listina'!A$2:E$76,MATCH(C61,'Startovní listina'!A$2:A$76,0),4)</f>
        <v>1943</v>
      </c>
      <c r="G61" s="6" t="str">
        <f>INDEX('Startovní listina'!A$2:E$76,MATCH(C61,'Startovní listina'!A$2:A$76,0),5)</f>
        <v>Příbram</v>
      </c>
      <c r="H61" s="6" t="s">
        <v>85</v>
      </c>
    </row>
    <row r="62" spans="1:8" x14ac:dyDescent="0.25">
      <c r="A62" s="6" t="s">
        <v>79</v>
      </c>
      <c r="B62" s="8">
        <v>3</v>
      </c>
      <c r="C62" s="7">
        <v>93</v>
      </c>
      <c r="D62" s="6" t="str">
        <f>INDEX('Startovní listina'!A$2:E$76,MATCH(C62,'Startovní listina'!A$2:A$76,0),2)</f>
        <v>Řápek</v>
      </c>
      <c r="E62" s="6" t="str">
        <f>INDEX('Startovní listina'!A$2:E$76,MATCH(C62,'Startovní listina'!A$2:A$76,0),3)</f>
        <v>Václav</v>
      </c>
      <c r="F62" s="7">
        <f>INDEX('Startovní listina'!A$2:E$76,MATCH(C62,'Startovní listina'!A$2:A$76,0),4)</f>
        <v>1942</v>
      </c>
      <c r="G62" s="6" t="str">
        <f>INDEX('Startovní listina'!A$2:E$76,MATCH(C62,'Startovní listina'!A$2:A$76,0),5)</f>
        <v>AVC Praha</v>
      </c>
      <c r="H62" s="6" t="s">
        <v>86</v>
      </c>
    </row>
    <row r="63" spans="1:8" x14ac:dyDescent="0.25">
      <c r="A63" s="6" t="s">
        <v>79</v>
      </c>
      <c r="B63" s="8">
        <v>4</v>
      </c>
      <c r="C63" s="7">
        <v>96</v>
      </c>
      <c r="D63" s="6" t="str">
        <f>INDEX('Startovní listina'!A$2:E$76,MATCH(C63,'Startovní listina'!A$2:A$76,0),2)</f>
        <v>Janeček</v>
      </c>
      <c r="E63" s="6" t="str">
        <f>INDEX('Startovní listina'!A$2:E$76,MATCH(C63,'Startovní listina'!A$2:A$76,0),3)</f>
        <v>Jaroslav</v>
      </c>
      <c r="F63" s="7">
        <f>INDEX('Startovní listina'!A$2:E$76,MATCH(C63,'Startovní listina'!A$2:A$76,0),4)</f>
        <v>1940</v>
      </c>
      <c r="G63" s="6" t="str">
        <f>INDEX('Startovní listina'!A$2:E$76,MATCH(C63,'Startovní listina'!A$2:A$76,0),5)</f>
        <v>SABZO</v>
      </c>
      <c r="H63" s="6" t="s">
        <v>96</v>
      </c>
    </row>
    <row r="64" spans="1:8" x14ac:dyDescent="0.25">
      <c r="A64" s="6" t="s">
        <v>79</v>
      </c>
      <c r="B64" s="8">
        <v>5</v>
      </c>
      <c r="C64" s="7">
        <v>81</v>
      </c>
      <c r="D64" s="6" t="str">
        <f>INDEX('Startovní listina'!A$2:E$76,MATCH(C64,'Startovní listina'!A$2:A$76,0),2)</f>
        <v>Novák</v>
      </c>
      <c r="E64" s="6" t="str">
        <f>INDEX('Startovní listina'!A$2:E$76,MATCH(C64,'Startovní listina'!A$2:A$76,0),3)</f>
        <v>Zdeněk</v>
      </c>
      <c r="F64" s="7">
        <f>INDEX('Startovní listina'!A$2:E$76,MATCH(C64,'Startovní listina'!A$2:A$76,0),4)</f>
        <v>1942</v>
      </c>
      <c r="G64" s="6" t="str">
        <f>INDEX('Startovní listina'!A$2:E$76,MATCH(C64,'Startovní listina'!A$2:A$76,0),5)</f>
        <v>Slivenec</v>
      </c>
      <c r="H64" s="6" t="s">
        <v>98</v>
      </c>
    </row>
    <row r="65" spans="1:8" x14ac:dyDescent="0.25">
      <c r="A65" s="6" t="s">
        <v>79</v>
      </c>
      <c r="B65" s="8">
        <v>6</v>
      </c>
      <c r="C65" s="7">
        <v>15</v>
      </c>
      <c r="D65" s="6" t="str">
        <f>INDEX('Startovní listina'!A$2:E$76,MATCH(C65,'Startovní listina'!A$2:A$76,0),2)</f>
        <v>Knebl</v>
      </c>
      <c r="E65" s="6" t="str">
        <f>INDEX('Startovní listina'!A$2:E$76,MATCH(C65,'Startovní listina'!A$2:A$76,0),3)</f>
        <v>Vladislav</v>
      </c>
      <c r="F65" s="7">
        <f>INDEX('Startovní listina'!A$2:E$76,MATCH(C65,'Startovní listina'!A$2:A$76,0),4)</f>
        <v>1935</v>
      </c>
      <c r="G65" s="6" t="str">
        <f>INDEX('Startovní listina'!A$2:E$76,MATCH(C65,'Startovní listina'!A$2:A$76,0),5)</f>
        <v>Toma Otrokovice</v>
      </c>
      <c r="H65" s="6" t="s">
        <v>99</v>
      </c>
    </row>
    <row r="66" spans="1:8" x14ac:dyDescent="0.25">
      <c r="A66" s="6" t="s">
        <v>37</v>
      </c>
      <c r="B66" s="8">
        <v>1</v>
      </c>
      <c r="C66" s="7">
        <v>41</v>
      </c>
      <c r="D66" s="6" t="str">
        <f>INDEX('Startovní listina'!A$2:E$76,MATCH(C66,'Startovní listina'!A$2:A$76,0),2)</f>
        <v>Šibravová</v>
      </c>
      <c r="E66" s="6" t="str">
        <f>INDEX('Startovní listina'!A$2:E$76,MATCH(C66,'Startovní listina'!A$2:A$76,0),3)</f>
        <v>Lenka</v>
      </c>
      <c r="F66" s="7">
        <f>INDEX('Startovní listina'!A$2:E$76,MATCH(C66,'Startovní listina'!A$2:A$76,0),4)</f>
        <v>1982</v>
      </c>
      <c r="G66" s="6" t="str">
        <f>INDEX('Startovní listina'!A$2:E$76,MATCH(C66,'Startovní listina'!A$2:A$76,0),5)</f>
        <v>Kerteam</v>
      </c>
      <c r="H66" s="6" t="s">
        <v>39</v>
      </c>
    </row>
    <row r="67" spans="1:8" x14ac:dyDescent="0.25">
      <c r="A67" s="6" t="s">
        <v>37</v>
      </c>
      <c r="B67" s="8">
        <v>2</v>
      </c>
      <c r="C67" s="7">
        <v>87</v>
      </c>
      <c r="D67" s="6" t="str">
        <f>INDEX('Startovní listina'!A$2:E$76,MATCH(C67,'Startovní listina'!A$2:A$76,0),2)</f>
        <v>Roznosová</v>
      </c>
      <c r="E67" s="6" t="str">
        <f>INDEX('Startovní listina'!A$2:E$76,MATCH(C67,'Startovní listina'!A$2:A$76,0),3)</f>
        <v>Julie</v>
      </c>
      <c r="F67" s="7">
        <f>INDEX('Startovní listina'!A$2:E$76,MATCH(C67,'Startovní listina'!A$2:A$76,0),4)</f>
        <v>1987</v>
      </c>
      <c r="G67" s="6">
        <f>INDEX('Startovní listina'!A$2:E$76,MATCH(C67,'Startovní listina'!A$2:A$76,0),5)</f>
        <v>0</v>
      </c>
      <c r="H67" s="6" t="s">
        <v>51</v>
      </c>
    </row>
    <row r="68" spans="1:8" x14ac:dyDescent="0.25">
      <c r="A68" s="6" t="s">
        <v>37</v>
      </c>
      <c r="B68" s="8">
        <v>3</v>
      </c>
      <c r="C68" s="7">
        <v>48</v>
      </c>
      <c r="D68" s="6" t="str">
        <f>INDEX('Startovní listina'!A$2:E$76,MATCH(C68,'Startovní listina'!A$2:A$76,0),2)</f>
        <v>Tržilová</v>
      </c>
      <c r="E68" s="6" t="str">
        <f>INDEX('Startovní listina'!A$2:E$76,MATCH(C68,'Startovní listina'!A$2:A$76,0),3)</f>
        <v>Iva</v>
      </c>
      <c r="F68" s="7">
        <f>INDEX('Startovní listina'!A$2:E$76,MATCH(C68,'Startovní listina'!A$2:A$76,0),4)</f>
        <v>1986</v>
      </c>
      <c r="G68" s="6" t="str">
        <f>INDEX('Startovní listina'!A$2:E$76,MATCH(C68,'Startovní listina'!A$2:A$76,0),5)</f>
        <v>TJ Maratonstav Úpice</v>
      </c>
      <c r="H68" s="6" t="s">
        <v>59</v>
      </c>
    </row>
    <row r="69" spans="1:8" x14ac:dyDescent="0.25">
      <c r="A69" s="6" t="s">
        <v>37</v>
      </c>
      <c r="B69" s="8">
        <v>4</v>
      </c>
      <c r="C69" s="7">
        <v>119</v>
      </c>
      <c r="D69" s="6" t="str">
        <f>INDEX('Startovní listina'!A$2:E$76,MATCH(C69,'Startovní listina'!A$2:A$76,0),2)</f>
        <v>Chmelíková</v>
      </c>
      <c r="E69" s="6" t="str">
        <f>INDEX('Startovní listina'!A$2:E$76,MATCH(C69,'Startovní listina'!A$2:A$76,0),3)</f>
        <v>Kristýna</v>
      </c>
      <c r="F69" s="7">
        <f>INDEX('Startovní listina'!A$2:E$76,MATCH(C69,'Startovní listina'!A$2:A$76,0),4)</f>
        <v>1988</v>
      </c>
      <c r="G69" s="6">
        <f>INDEX('Startovní listina'!A$2:E$76,MATCH(C69,'Startovní listina'!A$2:A$76,0),5)</f>
        <v>0</v>
      </c>
      <c r="H69" s="6" t="s">
        <v>76</v>
      </c>
    </row>
    <row r="70" spans="1:8" x14ac:dyDescent="0.25">
      <c r="A70" s="6" t="s">
        <v>37</v>
      </c>
      <c r="B70" s="8">
        <v>5</v>
      </c>
      <c r="C70" s="7">
        <v>34</v>
      </c>
      <c r="D70" s="6" t="str">
        <f>INDEX('Startovní listina'!A$2:E$76,MATCH(C70,'Startovní listina'!A$2:A$76,0),2)</f>
        <v>Douchová</v>
      </c>
      <c r="E70" s="6" t="str">
        <f>INDEX('Startovní listina'!A$2:E$76,MATCH(C70,'Startovní listina'!A$2:A$76,0),3)</f>
        <v>Zuzana</v>
      </c>
      <c r="F70" s="7">
        <f>INDEX('Startovní listina'!A$2:E$76,MATCH(C70,'Startovní listina'!A$2:A$76,0),4)</f>
        <v>1986</v>
      </c>
      <c r="G70" s="6" t="str">
        <f>INDEX('Startovní listina'!A$2:E$76,MATCH(C70,'Startovní listina'!A$2:A$76,0),5)</f>
        <v>SK Hanspaulka</v>
      </c>
      <c r="H70" s="6" t="s">
        <v>88</v>
      </c>
    </row>
    <row r="71" spans="1:8" x14ac:dyDescent="0.25">
      <c r="A71" s="6" t="s">
        <v>37</v>
      </c>
      <c r="B71" s="8">
        <v>6</v>
      </c>
      <c r="C71" s="7">
        <v>108</v>
      </c>
      <c r="D71" s="6" t="str">
        <f>INDEX('Startovní listina'!A$2:E$76,MATCH(C71,'Startovní listina'!A$2:A$76,0),2)</f>
        <v>Háková</v>
      </c>
      <c r="E71" s="6" t="str">
        <f>INDEX('Startovní listina'!A$2:E$76,MATCH(C71,'Startovní listina'!A$2:A$76,0),3)</f>
        <v>Kateřina</v>
      </c>
      <c r="F71" s="7">
        <f>INDEX('Startovní listina'!A$2:E$76,MATCH(C71,'Startovní listina'!A$2:A$76,0),4)</f>
        <v>1992</v>
      </c>
      <c r="G71" s="6">
        <f>INDEX('Startovní listina'!A$2:E$76,MATCH(C71,'Startovní listina'!A$2:A$76,0),5)</f>
        <v>0</v>
      </c>
      <c r="H71" s="6" t="s">
        <v>89</v>
      </c>
    </row>
    <row r="72" spans="1:8" x14ac:dyDescent="0.25">
      <c r="A72" s="6" t="s">
        <v>74</v>
      </c>
      <c r="B72" s="8">
        <v>1</v>
      </c>
      <c r="C72" s="7">
        <v>23</v>
      </c>
      <c r="D72" s="6" t="str">
        <f>INDEX('Startovní listina'!A$2:E$76,MATCH(C72,'Startovní listina'!A$2:A$76,0),2)</f>
        <v>Karbulková</v>
      </c>
      <c r="E72" s="6" t="str">
        <f>INDEX('Startovní listina'!A$2:E$76,MATCH(C72,'Startovní listina'!A$2:A$76,0),3)</f>
        <v>Alice</v>
      </c>
      <c r="F72" s="7">
        <f>INDEX('Startovní listina'!A$2:E$76,MATCH(C72,'Startovní listina'!A$2:A$76,0),4)</f>
        <v>1972</v>
      </c>
      <c r="G72" s="6" t="str">
        <f>INDEX('Startovní listina'!A$2:E$76,MATCH(C72,'Startovní listina'!A$2:A$76,0),5)</f>
        <v>Šakal Kbely</v>
      </c>
      <c r="H72" s="6" t="s">
        <v>76</v>
      </c>
    </row>
    <row r="73" spans="1:8" x14ac:dyDescent="0.25">
      <c r="A73" s="6" t="s">
        <v>74</v>
      </c>
      <c r="B73" s="8">
        <v>2</v>
      </c>
      <c r="C73" s="7">
        <v>88</v>
      </c>
      <c r="D73" s="6" t="str">
        <f>INDEX('Startovní listina'!A$2:E$76,MATCH(C73,'Startovní listina'!A$2:A$76,0),2)</f>
        <v>Cibulková</v>
      </c>
      <c r="E73" s="6" t="str">
        <f>INDEX('Startovní listina'!A$2:E$76,MATCH(C73,'Startovní listina'!A$2:A$76,0),3)</f>
        <v>Jana</v>
      </c>
      <c r="F73" s="7">
        <f>INDEX('Startovní listina'!A$2:E$76,MATCH(C73,'Startovní listina'!A$2:A$76,0),4)</f>
        <v>1971</v>
      </c>
      <c r="G73" s="6" t="str">
        <f>INDEX('Startovní listina'!A$2:E$76,MATCH(C73,'Startovní listina'!A$2:A$76,0),5)</f>
        <v>Šakal Kbely</v>
      </c>
      <c r="H73" s="6" t="s">
        <v>94</v>
      </c>
    </row>
    <row r="74" spans="1:8" x14ac:dyDescent="0.25">
      <c r="A74" s="6" t="s">
        <v>66</v>
      </c>
      <c r="B74" s="8">
        <v>1</v>
      </c>
      <c r="C74" s="7">
        <v>90</v>
      </c>
      <c r="D74" s="6" t="str">
        <f>INDEX('Startovní listina'!A$2:E$76,MATCH(C74,'Startovní listina'!A$2:A$76,0),2)</f>
        <v>Mališová</v>
      </c>
      <c r="E74" s="6" t="str">
        <f>INDEX('Startovní listina'!A$2:E$76,MATCH(C74,'Startovní listina'!A$2:A$76,0),3)</f>
        <v>Karla</v>
      </c>
      <c r="F74" s="7">
        <f>INDEX('Startovní listina'!A$2:E$76,MATCH(C74,'Startovní listina'!A$2:A$76,0),4)</f>
        <v>1960</v>
      </c>
      <c r="G74" s="6" t="str">
        <f>INDEX('Startovní listina'!A$2:E$76,MATCH(C74,'Startovní listina'!A$2:A$76,0),5)</f>
        <v>USK Praha</v>
      </c>
      <c r="H74" s="6" t="s">
        <v>68</v>
      </c>
    </row>
    <row r="75" spans="1:8" x14ac:dyDescent="0.25">
      <c r="A75" s="6" t="s">
        <v>66</v>
      </c>
      <c r="B75" s="8">
        <v>2</v>
      </c>
      <c r="C75" s="7">
        <v>89</v>
      </c>
      <c r="D75" s="6" t="str">
        <f>INDEX('Startovní listina'!A$2:E$76,MATCH(C75,'Startovní listina'!A$2:A$76,0),2)</f>
        <v>Valentová</v>
      </c>
      <c r="E75" s="6" t="str">
        <f>INDEX('Startovní listina'!A$2:E$76,MATCH(C75,'Startovní listina'!A$2:A$76,0),3)</f>
        <v>Květa</v>
      </c>
      <c r="F75" s="7">
        <f>INDEX('Startovní listina'!A$2:E$76,MATCH(C75,'Startovní listina'!A$2:A$76,0),4)</f>
        <v>1956</v>
      </c>
      <c r="G75" s="6" t="str">
        <f>INDEX('Startovní listina'!A$2:E$76,MATCH(C75,'Startovní listina'!A$2:A$76,0),5)</f>
        <v>AVC Praha</v>
      </c>
      <c r="H75" s="6" t="s">
        <v>84</v>
      </c>
    </row>
    <row r="76" spans="1:8" x14ac:dyDescent="0.25">
      <c r="A76" s="6" t="s">
        <v>91</v>
      </c>
      <c r="B76" s="8">
        <v>1</v>
      </c>
      <c r="C76" s="7">
        <v>29</v>
      </c>
      <c r="D76" s="6" t="str">
        <f>INDEX('Startovní listina'!A$2:E$76,MATCH(C76,'Startovní listina'!A$2:A$76,0),2)</f>
        <v>Svobodová</v>
      </c>
      <c r="E76" s="6" t="str">
        <f>INDEX('Startovní listina'!A$2:E$76,MATCH(C76,'Startovní listina'!A$2:A$76,0),3)</f>
        <v>Dana</v>
      </c>
      <c r="F76" s="7">
        <f>INDEX('Startovní listina'!A$2:E$76,MATCH(C76,'Startovní listina'!A$2:A$76,0),4)</f>
        <v>1952</v>
      </c>
      <c r="G76" s="6" t="str">
        <f>INDEX('Startovní listina'!A$2:E$76,MATCH(C76,'Startovní listina'!A$2:A$76,0),5)</f>
        <v>Příbram</v>
      </c>
      <c r="H76" s="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22" workbookViewId="0">
      <selection activeCell="C53" sqref="C53"/>
    </sheetView>
  </sheetViews>
  <sheetFormatPr defaultRowHeight="15" x14ac:dyDescent="0.25"/>
  <cols>
    <col min="1" max="1" width="13.28515625" customWidth="1"/>
    <col min="2" max="2" width="20.140625" customWidth="1"/>
    <col min="3" max="3" width="26.7109375" customWidth="1"/>
    <col min="4" max="4" width="17.42578125" customWidth="1"/>
    <col min="5" max="5" width="24.7109375" customWidth="1"/>
    <col min="6" max="6" width="27.42578125" customWidth="1"/>
  </cols>
  <sheetData>
    <row r="1" spans="1:6" x14ac:dyDescent="0.25">
      <c r="A1" s="1" t="s">
        <v>4</v>
      </c>
      <c r="B1" s="1" t="s">
        <v>0</v>
      </c>
      <c r="C1" s="1" t="s">
        <v>1</v>
      </c>
      <c r="D1" s="1" t="s">
        <v>3</v>
      </c>
      <c r="E1" s="1" t="s">
        <v>2</v>
      </c>
      <c r="F1" s="1" t="s">
        <v>6</v>
      </c>
    </row>
    <row r="2" spans="1:6" x14ac:dyDescent="0.25">
      <c r="A2" s="13">
        <v>1</v>
      </c>
      <c r="B2" s="10" t="s">
        <v>106</v>
      </c>
      <c r="C2" s="10" t="s">
        <v>138</v>
      </c>
      <c r="D2" s="11">
        <v>1954</v>
      </c>
      <c r="E2" s="10" t="s">
        <v>139</v>
      </c>
      <c r="F2" s="2" t="str">
        <f>INDEX('Celkové pořadí'!E$2:L$76,MATCH('Startovní listina'!A2,'Celkové pořadí'!E$2:E$76,),7)</f>
        <v>Muži 60-69 let</v>
      </c>
    </row>
    <row r="3" spans="1:6" x14ac:dyDescent="0.25">
      <c r="A3" s="12">
        <v>2</v>
      </c>
      <c r="B3" t="s">
        <v>253</v>
      </c>
      <c r="C3" t="s">
        <v>166</v>
      </c>
      <c r="D3" s="12">
        <v>1979</v>
      </c>
      <c r="E3" t="s">
        <v>249</v>
      </c>
      <c r="F3" s="2" t="str">
        <f>INDEX('Celkové pořadí'!E$2:L$76,MATCH('Startovní listina'!A68,'Celkové pořadí'!E$2:E$76,),7)</f>
        <v>Muži 40-49 let</v>
      </c>
    </row>
    <row r="4" spans="1:6" x14ac:dyDescent="0.25">
      <c r="A4" s="12">
        <v>3</v>
      </c>
      <c r="B4" t="s">
        <v>143</v>
      </c>
      <c r="C4" t="s">
        <v>125</v>
      </c>
      <c r="D4" s="12">
        <v>1952</v>
      </c>
      <c r="E4" t="s">
        <v>144</v>
      </c>
      <c r="F4" s="2" t="str">
        <f>INDEX('Celkové pořadí'!E$2:L$76,MATCH('Startovní listina'!A16,'Celkové pořadí'!E$2:E$76,),7)</f>
        <v>Muži 40-49 let</v>
      </c>
    </row>
    <row r="5" spans="1:6" x14ac:dyDescent="0.25">
      <c r="A5" s="12">
        <v>4</v>
      </c>
      <c r="B5" t="s">
        <v>147</v>
      </c>
      <c r="C5" t="s">
        <v>148</v>
      </c>
      <c r="D5" s="12">
        <v>1949</v>
      </c>
      <c r="E5" t="s">
        <v>149</v>
      </c>
      <c r="F5" s="2" t="str">
        <f>INDEX('Celkové pořadí'!E$2:L$76,MATCH('Startovní listina'!A18,'Celkové pořadí'!E$2:E$76,),7)</f>
        <v>Muži 50-59 let</v>
      </c>
    </row>
    <row r="6" spans="1:6" x14ac:dyDescent="0.25">
      <c r="A6" s="12">
        <v>5</v>
      </c>
      <c r="B6" t="s">
        <v>232</v>
      </c>
      <c r="C6" t="s">
        <v>233</v>
      </c>
      <c r="D6" s="12">
        <v>1979</v>
      </c>
      <c r="E6" t="s">
        <v>231</v>
      </c>
      <c r="F6" s="2" t="str">
        <f>INDEX('Celkové pořadí'!E$2:L$76,MATCH('Startovní listina'!A57,'Celkové pořadí'!E$2:E$76,),7)</f>
        <v>Ženy 50-59 let</v>
      </c>
    </row>
    <row r="7" spans="1:6" x14ac:dyDescent="0.25">
      <c r="A7" s="12">
        <v>6</v>
      </c>
      <c r="B7" t="s">
        <v>238</v>
      </c>
      <c r="C7" t="s">
        <v>190</v>
      </c>
      <c r="D7" s="12">
        <v>1988</v>
      </c>
      <c r="F7" s="2" t="str">
        <f>INDEX('Celkové pořadí'!E$2:L$76,MATCH('Startovní listina'!A60,'Celkové pořadí'!E$2:E$76,),7)</f>
        <v>Muži 50-59 let</v>
      </c>
    </row>
    <row r="8" spans="1:6" x14ac:dyDescent="0.25">
      <c r="A8" s="12">
        <v>7</v>
      </c>
      <c r="B8" t="s">
        <v>169</v>
      </c>
      <c r="C8" t="s">
        <v>170</v>
      </c>
      <c r="D8" s="12">
        <v>1960</v>
      </c>
      <c r="E8" t="s">
        <v>171</v>
      </c>
      <c r="F8" s="2" t="str">
        <f>INDEX('Celkové pořadí'!E$2:L$76,MATCH('Startovní listina'!A28,'Celkové pořadí'!E$2:E$76,),7)</f>
        <v>Muži do 39 let</v>
      </c>
    </row>
    <row r="9" spans="1:6" x14ac:dyDescent="0.25">
      <c r="A9" s="12">
        <v>8</v>
      </c>
      <c r="B9" t="s">
        <v>130</v>
      </c>
      <c r="C9" t="s">
        <v>219</v>
      </c>
      <c r="D9" s="12">
        <v>1985</v>
      </c>
      <c r="E9" t="s">
        <v>137</v>
      </c>
      <c r="F9" s="2" t="str">
        <f>INDEX('Celkové pořadí'!E$2:L$76,MATCH('Startovní listina'!A50,'Celkové pořadí'!E$2:E$76,),7)</f>
        <v>Muži do 39 let</v>
      </c>
    </row>
    <row r="10" spans="1:6" x14ac:dyDescent="0.25">
      <c r="A10" s="12">
        <v>9</v>
      </c>
      <c r="B10" t="s">
        <v>234</v>
      </c>
      <c r="C10" t="s">
        <v>235</v>
      </c>
      <c r="D10" s="12">
        <v>1976</v>
      </c>
      <c r="E10" t="s">
        <v>236</v>
      </c>
      <c r="F10" s="2" t="str">
        <f>INDEX('Celkové pořadí'!E$2:L$76,MATCH('Startovní listina'!A58,'Celkové pořadí'!E$2:E$76,),7)</f>
        <v>Ženy 50-59 let</v>
      </c>
    </row>
    <row r="11" spans="1:6" x14ac:dyDescent="0.25">
      <c r="A11" s="12">
        <v>10</v>
      </c>
      <c r="B11" t="s">
        <v>214</v>
      </c>
      <c r="C11" t="s">
        <v>128</v>
      </c>
      <c r="D11" s="12">
        <v>1979</v>
      </c>
      <c r="E11" t="s">
        <v>216</v>
      </c>
      <c r="F11" s="2" t="str">
        <f>INDEX('Celkové pořadí'!E$2:L$76,MATCH('Startovní listina'!A48,'Celkové pořadí'!E$2:E$76,),7)</f>
        <v>Ženy do 39 let</v>
      </c>
    </row>
    <row r="12" spans="1:6" x14ac:dyDescent="0.25">
      <c r="A12" s="12">
        <v>11</v>
      </c>
      <c r="B12" t="s">
        <v>155</v>
      </c>
      <c r="C12" t="s">
        <v>156</v>
      </c>
      <c r="D12" s="12">
        <v>1959</v>
      </c>
      <c r="E12" t="s">
        <v>157</v>
      </c>
      <c r="F12" s="2" t="str">
        <f>INDEX('Celkové pořadí'!E$2:L$76,MATCH('Startovní listina'!A21,'Celkové pořadí'!E$2:E$76,),7)</f>
        <v>Muži 60-69 let</v>
      </c>
    </row>
    <row r="13" spans="1:6" x14ac:dyDescent="0.25">
      <c r="A13" s="12">
        <v>12</v>
      </c>
      <c r="B13" t="s">
        <v>239</v>
      </c>
      <c r="C13" t="s">
        <v>219</v>
      </c>
      <c r="D13" s="12">
        <v>1989</v>
      </c>
      <c r="F13" s="2" t="str">
        <f>INDEX('Celkové pořadí'!E$2:L$76,MATCH('Startovní listina'!A62,'Celkové pořadí'!E$2:E$76,),7)</f>
        <v>Muži 50-59 let</v>
      </c>
    </row>
    <row r="14" spans="1:6" x14ac:dyDescent="0.25">
      <c r="A14" s="12">
        <v>14</v>
      </c>
      <c r="B14" t="s">
        <v>126</v>
      </c>
      <c r="C14" t="s">
        <v>123</v>
      </c>
      <c r="D14" s="12">
        <v>1941</v>
      </c>
      <c r="E14" t="s">
        <v>134</v>
      </c>
      <c r="F14" s="2" t="str">
        <f>INDEX('Celkové pořadí'!E$2:L$76,MATCH('Startovní listina'!A11,'Celkové pořadí'!E$2:E$76,),7)</f>
        <v>Muži do 39 let</v>
      </c>
    </row>
    <row r="15" spans="1:6" x14ac:dyDescent="0.25">
      <c r="A15" s="12">
        <v>15</v>
      </c>
      <c r="B15" t="s">
        <v>130</v>
      </c>
      <c r="C15" t="s">
        <v>131</v>
      </c>
      <c r="D15" s="12">
        <v>1935</v>
      </c>
      <c r="E15" t="s">
        <v>137</v>
      </c>
      <c r="F15" s="2" t="str">
        <f>INDEX('Celkové pořadí'!E$2:L$76,MATCH('Startovní listina'!A14,'Celkové pořadí'!E$2:E$76,),7)</f>
        <v>Muži 70-79 let</v>
      </c>
    </row>
    <row r="16" spans="1:6" x14ac:dyDescent="0.25">
      <c r="A16" s="12">
        <v>16</v>
      </c>
      <c r="B16" t="s">
        <v>189</v>
      </c>
      <c r="C16" t="s">
        <v>190</v>
      </c>
      <c r="D16" s="12">
        <v>1973</v>
      </c>
      <c r="E16" t="s">
        <v>191</v>
      </c>
      <c r="F16" s="2" t="str">
        <f>INDEX('Celkové pořadí'!E$2:L$76,MATCH('Startovní listina'!A36,'Celkové pořadí'!E$2:E$76,),7)</f>
        <v>Muži 50-59 let</v>
      </c>
    </row>
    <row r="17" spans="1:6" x14ac:dyDescent="0.25">
      <c r="A17" s="12">
        <v>17</v>
      </c>
      <c r="B17" t="s">
        <v>186</v>
      </c>
      <c r="C17" t="s">
        <v>187</v>
      </c>
      <c r="D17" s="12">
        <v>1969</v>
      </c>
      <c r="E17" t="s">
        <v>188</v>
      </c>
      <c r="F17" s="2" t="str">
        <f>INDEX('Celkové pořadí'!E$2:L$76,MATCH('Startovní listina'!A35,'Celkové pořadí'!E$2:E$76,),7)</f>
        <v>Muži 40-49 let</v>
      </c>
    </row>
    <row r="18" spans="1:6" x14ac:dyDescent="0.25">
      <c r="A18" s="12">
        <v>18</v>
      </c>
      <c r="B18" t="s">
        <v>163</v>
      </c>
      <c r="C18" t="s">
        <v>128</v>
      </c>
      <c r="D18" s="12">
        <v>1960</v>
      </c>
      <c r="E18" t="s">
        <v>144</v>
      </c>
      <c r="F18" s="2" t="str">
        <f>INDEX('Celkové pořadí'!E$2:L$76,MATCH('Startovní listina'!A24,'Celkové pořadí'!E$2:E$76,),7)</f>
        <v>Muži do 39 let</v>
      </c>
    </row>
    <row r="19" spans="1:6" x14ac:dyDescent="0.25">
      <c r="A19" s="12">
        <v>19</v>
      </c>
      <c r="B19" t="s">
        <v>199</v>
      </c>
      <c r="C19" t="s">
        <v>166</v>
      </c>
      <c r="D19" s="12">
        <v>1972</v>
      </c>
      <c r="E19" t="s">
        <v>195</v>
      </c>
      <c r="F19" s="2" t="str">
        <f>INDEX('Celkové pořadí'!E$2:L$76,MATCH('Startovní listina'!A40,'Celkové pořadí'!E$2:E$76,),7)</f>
        <v>Muži do 39 let</v>
      </c>
    </row>
    <row r="20" spans="1:6" x14ac:dyDescent="0.25">
      <c r="A20" s="12">
        <v>20</v>
      </c>
      <c r="B20" t="s">
        <v>196</v>
      </c>
      <c r="C20" t="s">
        <v>197</v>
      </c>
      <c r="D20" s="12">
        <v>1973</v>
      </c>
      <c r="E20" t="s">
        <v>198</v>
      </c>
      <c r="F20" s="2" t="str">
        <f>INDEX('Celkové pořadí'!E$2:L$76,MATCH('Startovní listina'!A39,'Celkové pořadí'!E$2:E$76,),7)</f>
        <v>Muži do 39 let</v>
      </c>
    </row>
    <row r="21" spans="1:6" x14ac:dyDescent="0.25">
      <c r="A21" s="12">
        <v>21</v>
      </c>
      <c r="B21" t="s">
        <v>140</v>
      </c>
      <c r="C21" t="s">
        <v>141</v>
      </c>
      <c r="D21" s="12">
        <v>1946</v>
      </c>
      <c r="E21" t="s">
        <v>142</v>
      </c>
      <c r="F21" s="2" t="str">
        <f>INDEX('Celkové pořadí'!E$2:L$76,MATCH('Startovní listina'!A15,'Celkové pořadí'!E$2:E$76,),7)</f>
        <v>Muži 70-79 let</v>
      </c>
    </row>
    <row r="22" spans="1:6" x14ac:dyDescent="0.25">
      <c r="A22" s="12">
        <v>22</v>
      </c>
      <c r="B22" t="s">
        <v>167</v>
      </c>
      <c r="C22" t="s">
        <v>168</v>
      </c>
      <c r="D22" s="12">
        <v>1965</v>
      </c>
      <c r="E22" t="s">
        <v>154</v>
      </c>
      <c r="F22" s="2" t="str">
        <f>INDEX('Celkové pořadí'!E$2:L$76,MATCH('Startovní listina'!A27,'Celkové pořadí'!E$2:E$76,),7)</f>
        <v>Muži do 39 let</v>
      </c>
    </row>
    <row r="23" spans="1:6" x14ac:dyDescent="0.25">
      <c r="A23" s="12">
        <v>23</v>
      </c>
      <c r="B23" t="s">
        <v>266</v>
      </c>
      <c r="C23" t="s">
        <v>267</v>
      </c>
      <c r="D23" s="12">
        <v>1972</v>
      </c>
      <c r="E23" t="s">
        <v>191</v>
      </c>
      <c r="F23" s="2" t="str">
        <f>INDEX('Celkové pořadí'!E$2:L$76,MATCH('Startovní listina'!A75,'Celkové pořadí'!E$2:E$76,),7)</f>
        <v>Muži do 39 let</v>
      </c>
    </row>
    <row r="24" spans="1:6" x14ac:dyDescent="0.25">
      <c r="A24" s="12">
        <v>24</v>
      </c>
      <c r="B24" t="s">
        <v>254</v>
      </c>
      <c r="C24" t="s">
        <v>201</v>
      </c>
      <c r="D24" s="12">
        <v>1979</v>
      </c>
      <c r="E24" t="s">
        <v>115</v>
      </c>
      <c r="F24" s="2" t="str">
        <f>INDEX('Celkové pořadí'!E$2:L$76,MATCH('Startovní listina'!A69,'Celkové pořadí'!E$2:E$76,),7)</f>
        <v>Muži do 39 let</v>
      </c>
    </row>
    <row r="25" spans="1:6" x14ac:dyDescent="0.25">
      <c r="A25" s="12">
        <v>25</v>
      </c>
      <c r="B25" t="s">
        <v>202</v>
      </c>
      <c r="C25" t="s">
        <v>203</v>
      </c>
      <c r="D25" s="12">
        <v>1975</v>
      </c>
      <c r="E25" t="s">
        <v>204</v>
      </c>
      <c r="F25" s="2" t="str">
        <f>INDEX('Celkové pořadí'!E$2:L$76,MATCH('Startovní listina'!A42,'Celkové pořadí'!E$2:E$76,),7)</f>
        <v>Muži do 39 let</v>
      </c>
    </row>
    <row r="26" spans="1:6" x14ac:dyDescent="0.25">
      <c r="A26" s="12">
        <v>26</v>
      </c>
      <c r="B26" t="s">
        <v>150</v>
      </c>
      <c r="C26" t="s">
        <v>125</v>
      </c>
      <c r="D26" s="12">
        <v>1952</v>
      </c>
      <c r="E26" t="s">
        <v>151</v>
      </c>
      <c r="F26" s="2" t="str">
        <f>INDEX('Celkové pořadí'!E$2:L$76,MATCH('Startovní listina'!A19,'Celkové pořadí'!E$2:E$76,),7)</f>
        <v>Muži 40-49 let</v>
      </c>
    </row>
    <row r="27" spans="1:6" x14ac:dyDescent="0.25">
      <c r="A27" s="12">
        <v>27</v>
      </c>
      <c r="B27" t="s">
        <v>247</v>
      </c>
      <c r="C27" t="s">
        <v>248</v>
      </c>
      <c r="D27" s="12">
        <v>1984</v>
      </c>
      <c r="E27" t="s">
        <v>249</v>
      </c>
      <c r="F27" s="2" t="str">
        <f>INDEX('Celkové pořadí'!E$2:L$76,MATCH('Startovní listina'!A66,'Celkové pořadí'!E$2:E$76,),7)</f>
        <v>Muži 50-59 let</v>
      </c>
    </row>
    <row r="28" spans="1:6" x14ac:dyDescent="0.25">
      <c r="A28" s="12">
        <v>28</v>
      </c>
      <c r="B28" t="s">
        <v>227</v>
      </c>
      <c r="C28" t="s">
        <v>228</v>
      </c>
      <c r="D28" s="12">
        <v>1986</v>
      </c>
      <c r="E28" t="s">
        <v>144</v>
      </c>
      <c r="F28" s="2" t="str">
        <f>INDEX('Celkové pořadí'!E$2:L$76,MATCH('Startovní listina'!A55,'Celkové pořadí'!E$2:E$76,),7)</f>
        <v>Ženy do 39 let</v>
      </c>
    </row>
    <row r="29" spans="1:6" x14ac:dyDescent="0.25">
      <c r="A29" s="12">
        <v>29</v>
      </c>
      <c r="B29" t="s">
        <v>259</v>
      </c>
      <c r="C29" t="s">
        <v>260</v>
      </c>
      <c r="D29" s="12">
        <v>1952</v>
      </c>
      <c r="E29" t="s">
        <v>135</v>
      </c>
      <c r="F29" s="2" t="str">
        <f>INDEX('Celkové pořadí'!E$2:L$76,MATCH('Startovní listina'!A72,'Celkové pořadí'!E$2:E$76,),7)</f>
        <v>Ženy do 39 let</v>
      </c>
    </row>
    <row r="30" spans="1:6" x14ac:dyDescent="0.25">
      <c r="A30" s="12">
        <v>30</v>
      </c>
      <c r="B30" t="s">
        <v>243</v>
      </c>
      <c r="C30" t="s">
        <v>128</v>
      </c>
      <c r="D30" s="12">
        <v>1977</v>
      </c>
      <c r="E30" t="s">
        <v>244</v>
      </c>
      <c r="F30" s="2" t="str">
        <f>INDEX('Celkové pořadí'!E$2:L$76,MATCH('Startovní listina'!A64,'Celkové pořadí'!E$2:E$76,),7)</f>
        <v>Muži 70-79 let</v>
      </c>
    </row>
    <row r="31" spans="1:6" x14ac:dyDescent="0.25">
      <c r="A31" s="12">
        <v>31</v>
      </c>
      <c r="B31" t="s">
        <v>177</v>
      </c>
      <c r="C31" t="s">
        <v>178</v>
      </c>
      <c r="D31" s="12">
        <v>1972</v>
      </c>
      <c r="E31" t="s">
        <v>179</v>
      </c>
      <c r="F31" s="2" t="str">
        <f>INDEX('Celkové pořadí'!E$2:L$76,MATCH('Startovní listina'!A32,'Celkové pořadí'!E$2:E$76,),7)</f>
        <v>Muži do 39 let</v>
      </c>
    </row>
    <row r="32" spans="1:6" x14ac:dyDescent="0.25">
      <c r="A32" s="12">
        <v>32</v>
      </c>
      <c r="B32" t="s">
        <v>239</v>
      </c>
      <c r="C32" t="s">
        <v>166</v>
      </c>
      <c r="D32" s="12">
        <v>1991</v>
      </c>
      <c r="F32" s="2" t="str">
        <f>INDEX('Celkové pořadí'!E$2:L$76,MATCH('Startovní listina'!A61,'Celkové pořadí'!E$2:E$76,),7)</f>
        <v>Muži 70-79 let</v>
      </c>
    </row>
    <row r="33" spans="1:6" x14ac:dyDescent="0.25">
      <c r="A33" s="12">
        <v>33</v>
      </c>
      <c r="B33" t="s">
        <v>173</v>
      </c>
      <c r="C33" t="s">
        <v>174</v>
      </c>
      <c r="D33" s="12">
        <v>1962</v>
      </c>
      <c r="E33" t="s">
        <v>175</v>
      </c>
      <c r="F33" s="2" t="str">
        <f>INDEX('Celkové pořadí'!E$2:L$76,MATCH('Startovní listina'!A30,'Celkové pořadí'!E$2:E$76,),7)</f>
        <v>Muži do 39 let</v>
      </c>
    </row>
    <row r="34" spans="1:6" x14ac:dyDescent="0.25">
      <c r="A34" s="12">
        <v>34</v>
      </c>
      <c r="B34" t="s">
        <v>113</v>
      </c>
      <c r="C34" t="s">
        <v>114</v>
      </c>
      <c r="D34" s="12">
        <v>1986</v>
      </c>
      <c r="E34" t="s">
        <v>115</v>
      </c>
      <c r="F34" s="2" t="str">
        <f>INDEX('Celkové pořadí'!E$2:L$76,MATCH('Startovní listina'!A4,'Celkové pořadí'!E$2:E$76,),7)</f>
        <v>Muži 60-69 let</v>
      </c>
    </row>
    <row r="35" spans="1:6" x14ac:dyDescent="0.25">
      <c r="A35" s="12">
        <v>35</v>
      </c>
      <c r="B35" t="s">
        <v>200</v>
      </c>
      <c r="C35" t="s">
        <v>201</v>
      </c>
      <c r="D35" s="12">
        <v>1974</v>
      </c>
      <c r="F35" s="2" t="str">
        <f>INDEX('Celkové pořadí'!E$2:L$76,MATCH('Startovní listina'!A41,'Celkové pořadí'!E$2:E$76,),7)</f>
        <v>Ženy do 39 let</v>
      </c>
    </row>
    <row r="36" spans="1:6" x14ac:dyDescent="0.25">
      <c r="A36" s="12">
        <v>36</v>
      </c>
      <c r="B36" t="s">
        <v>161</v>
      </c>
      <c r="C36" t="s">
        <v>128</v>
      </c>
      <c r="D36" s="12">
        <v>1962</v>
      </c>
      <c r="E36" t="s">
        <v>162</v>
      </c>
      <c r="F36" s="2" t="str">
        <f>INDEX('Celkové pořadí'!E$2:L$76,MATCH('Startovní listina'!A23,'Celkové pořadí'!E$2:E$76,),7)</f>
        <v>Ženy 40-49 let</v>
      </c>
    </row>
    <row r="37" spans="1:6" x14ac:dyDescent="0.25">
      <c r="A37" s="12">
        <v>37</v>
      </c>
      <c r="B37" t="s">
        <v>225</v>
      </c>
      <c r="C37" t="s">
        <v>178</v>
      </c>
      <c r="D37" s="12">
        <v>1984</v>
      </c>
      <c r="E37" t="s">
        <v>226</v>
      </c>
      <c r="F37" s="2" t="str">
        <f>INDEX('Celkové pořadí'!E$2:L$76,MATCH('Startovní listina'!A54,'Celkové pořadí'!E$2:E$76,),7)</f>
        <v>Muži 40-49 let</v>
      </c>
    </row>
    <row r="38" spans="1:6" x14ac:dyDescent="0.25">
      <c r="A38" s="12">
        <v>38</v>
      </c>
      <c r="B38" t="s">
        <v>183</v>
      </c>
      <c r="C38" t="s">
        <v>184</v>
      </c>
      <c r="D38" s="12">
        <v>1975</v>
      </c>
      <c r="E38" t="s">
        <v>185</v>
      </c>
      <c r="F38" s="2" t="str">
        <f>INDEX('Celkové pořadí'!E$2:L$76,MATCH('Startovní listina'!A34,'Celkové pořadí'!E$2:E$76,),7)</f>
        <v>Ženy do 39 let</v>
      </c>
    </row>
    <row r="39" spans="1:6" x14ac:dyDescent="0.25">
      <c r="A39" s="12">
        <v>39</v>
      </c>
      <c r="B39" t="s">
        <v>217</v>
      </c>
      <c r="C39" t="s">
        <v>178</v>
      </c>
      <c r="D39" s="12">
        <v>1977</v>
      </c>
      <c r="E39" t="s">
        <v>218</v>
      </c>
      <c r="F39" s="2" t="str">
        <f>INDEX('Celkové pořadí'!E$2:L$76,MATCH('Startovní listina'!A49,'Celkové pořadí'!E$2:E$76,),7)</f>
        <v>Muži 70-79 let</v>
      </c>
    </row>
    <row r="40" spans="1:6" x14ac:dyDescent="0.25">
      <c r="A40" s="12">
        <v>40</v>
      </c>
      <c r="B40" t="s">
        <v>229</v>
      </c>
      <c r="C40" t="s">
        <v>230</v>
      </c>
      <c r="D40" s="12">
        <v>1986</v>
      </c>
      <c r="E40" t="s">
        <v>231</v>
      </c>
      <c r="F40" s="2" t="str">
        <f>INDEX('Celkové pořadí'!E$2:L$76,MATCH('Startovní listina'!A56,'Celkové pořadí'!E$2:E$76,),7)</f>
        <v>Ženy 40-49 let</v>
      </c>
    </row>
    <row r="41" spans="1:6" x14ac:dyDescent="0.25">
      <c r="A41" s="12">
        <v>41</v>
      </c>
      <c r="B41" t="s">
        <v>110</v>
      </c>
      <c r="C41" t="s">
        <v>111</v>
      </c>
      <c r="D41" s="12">
        <v>1982</v>
      </c>
      <c r="E41" t="s">
        <v>112</v>
      </c>
      <c r="F41" s="2" t="str">
        <f>INDEX('Celkové pořadí'!E$2:L$76,MATCH('Startovní listina'!A3,'Celkové pořadí'!E$2:E$76,),7)</f>
        <v>Muži do 39 let</v>
      </c>
    </row>
    <row r="42" spans="1:6" x14ac:dyDescent="0.25">
      <c r="A42" s="12">
        <v>42</v>
      </c>
      <c r="B42" t="s">
        <v>237</v>
      </c>
      <c r="C42" t="s">
        <v>181</v>
      </c>
      <c r="D42" s="12">
        <v>1979</v>
      </c>
      <c r="F42" s="2" t="str">
        <f>INDEX('Celkové pořadí'!E$2:L$76,MATCH('Startovní listina'!A59,'Celkové pořadí'!E$2:E$76,),7)</f>
        <v>Muži 40-49 let</v>
      </c>
    </row>
    <row r="43" spans="1:6" x14ac:dyDescent="0.25">
      <c r="A43" s="12">
        <v>43</v>
      </c>
      <c r="B43" t="s">
        <v>194</v>
      </c>
      <c r="C43" t="s">
        <v>178</v>
      </c>
      <c r="D43" s="12">
        <v>1973</v>
      </c>
      <c r="E43" t="s">
        <v>195</v>
      </c>
      <c r="F43" s="2" t="str">
        <f>INDEX('Celkové pořadí'!E$2:L$76,MATCH('Startovní listina'!A38,'Celkové pořadí'!E$2:E$76,),7)</f>
        <v>Muži 40-49 let</v>
      </c>
    </row>
    <row r="44" spans="1:6" x14ac:dyDescent="0.25">
      <c r="A44" s="12">
        <v>44</v>
      </c>
      <c r="B44" t="s">
        <v>223</v>
      </c>
      <c r="C44" t="s">
        <v>128</v>
      </c>
      <c r="D44" s="12">
        <v>1985</v>
      </c>
      <c r="F44" s="2" t="str">
        <f>INDEX('Celkové pořadí'!E$2:L$76,MATCH('Startovní listina'!A52,'Celkové pořadí'!E$2:E$76,),7)</f>
        <v>Muži 50-59 let</v>
      </c>
    </row>
    <row r="45" spans="1:6" x14ac:dyDescent="0.25">
      <c r="A45" s="12">
        <v>45</v>
      </c>
      <c r="B45" t="s">
        <v>145</v>
      </c>
      <c r="C45" t="s">
        <v>146</v>
      </c>
      <c r="D45" s="12">
        <v>1955</v>
      </c>
      <c r="E45" t="s">
        <v>132</v>
      </c>
      <c r="F45" s="2" t="str">
        <f>INDEX('Celkové pořadí'!E$2:L$76,MATCH('Startovní listina'!A17,'Celkové pořadí'!E$2:E$76,),7)</f>
        <v>Muži 40-49 let</v>
      </c>
    </row>
    <row r="46" spans="1:6" x14ac:dyDescent="0.25">
      <c r="A46" s="12">
        <v>46</v>
      </c>
      <c r="B46" t="s">
        <v>250</v>
      </c>
      <c r="C46" t="s">
        <v>251</v>
      </c>
      <c r="D46" s="12">
        <v>1987</v>
      </c>
      <c r="E46" t="s">
        <v>252</v>
      </c>
      <c r="F46" s="2" t="str">
        <f>INDEX('Celkové pořadí'!E$2:L$76,MATCH('Startovní listina'!A67,'Celkové pořadí'!E$2:E$76,),7)</f>
        <v>Muži 50-59 let</v>
      </c>
    </row>
    <row r="47" spans="1:6" x14ac:dyDescent="0.25">
      <c r="A47" s="12">
        <v>47</v>
      </c>
      <c r="B47" t="s">
        <v>180</v>
      </c>
      <c r="C47" t="s">
        <v>181</v>
      </c>
      <c r="D47" s="12">
        <v>1973</v>
      </c>
      <c r="E47" t="s">
        <v>182</v>
      </c>
      <c r="F47" s="2" t="str">
        <f>INDEX('Celkové pořadí'!E$2:L$76,MATCH('Startovní listina'!A33,'Celkové pořadí'!E$2:E$76,),7)</f>
        <v>Muži 50-59 let</v>
      </c>
    </row>
    <row r="48" spans="1:6" x14ac:dyDescent="0.25">
      <c r="A48" s="12">
        <v>48</v>
      </c>
      <c r="B48" t="s">
        <v>107</v>
      </c>
      <c r="C48" t="s">
        <v>108</v>
      </c>
      <c r="D48" s="12">
        <v>1986</v>
      </c>
      <c r="E48" t="s">
        <v>109</v>
      </c>
      <c r="F48" s="2" t="str">
        <f>INDEX('Celkové pořadí'!E$2:L$76,MATCH('Startovní listina'!A6,'Celkové pořadí'!E$2:E$76,),7)</f>
        <v>Muži do 39 let</v>
      </c>
    </row>
    <row r="49" spans="1:6" x14ac:dyDescent="0.25">
      <c r="A49" s="12">
        <v>81</v>
      </c>
      <c r="B49" t="s">
        <v>129</v>
      </c>
      <c r="C49" t="s">
        <v>141</v>
      </c>
      <c r="D49" s="12">
        <v>1942</v>
      </c>
      <c r="E49" t="s">
        <v>136</v>
      </c>
      <c r="F49" s="2" t="str">
        <f>INDEX('Celkové pořadí'!E$2:L$76,MATCH('Startovní listina'!A13,'Celkové pořadí'!E$2:E$76,),7)</f>
        <v>Muži do 39 let</v>
      </c>
    </row>
    <row r="50" spans="1:6" x14ac:dyDescent="0.25">
      <c r="A50" s="12">
        <v>82</v>
      </c>
      <c r="B50" t="s">
        <v>220</v>
      </c>
      <c r="C50" t="s">
        <v>221</v>
      </c>
      <c r="D50" s="12">
        <v>1979</v>
      </c>
      <c r="E50" t="s">
        <v>222</v>
      </c>
      <c r="F50" s="2" t="str">
        <f>INDEX('Celkové pořadí'!E$2:L$76,MATCH('Startovní listina'!A51,'Celkové pořadí'!E$2:E$76,),7)</f>
        <v>Muži do 39 let</v>
      </c>
    </row>
    <row r="51" spans="1:6" x14ac:dyDescent="0.25">
      <c r="A51" s="12">
        <v>83</v>
      </c>
      <c r="B51" t="s">
        <v>245</v>
      </c>
      <c r="C51" t="s">
        <v>166</v>
      </c>
      <c r="D51" s="12">
        <v>1992</v>
      </c>
      <c r="E51" t="s">
        <v>246</v>
      </c>
      <c r="F51" s="2" t="str">
        <f>INDEX('Celkové pořadí'!E$2:L$76,MATCH('Startovní listina'!A65,'Celkové pořadí'!E$2:E$76,),7)</f>
        <v>Muži do 39 let</v>
      </c>
    </row>
    <row r="52" spans="1:6" x14ac:dyDescent="0.25">
      <c r="A52" s="12">
        <v>84</v>
      </c>
      <c r="B52" t="s">
        <v>172</v>
      </c>
      <c r="C52" t="s">
        <v>138</v>
      </c>
      <c r="D52" s="12">
        <v>1959</v>
      </c>
      <c r="E52" t="s">
        <v>144</v>
      </c>
      <c r="F52" s="2" t="str">
        <f>INDEX('Celkové pořadí'!E$2:L$76,MATCH('Startovní listina'!A29,'Celkové pořadí'!E$2:E$76,),7)</f>
        <v>Ženy 60-69 let</v>
      </c>
    </row>
    <row r="53" spans="1:6" x14ac:dyDescent="0.25">
      <c r="A53" s="12">
        <v>85</v>
      </c>
      <c r="B53" t="s">
        <v>127</v>
      </c>
      <c r="C53" t="s">
        <v>128</v>
      </c>
      <c r="D53" s="12">
        <v>1943</v>
      </c>
      <c r="E53" t="s">
        <v>135</v>
      </c>
      <c r="F53" s="2" t="str">
        <f>INDEX('Celkové pořadí'!E$2:L$76,MATCH('Startovní listina'!A12,'Celkové pořadí'!E$2:E$76,),7)</f>
        <v>Muži 50-59 let</v>
      </c>
    </row>
    <row r="54" spans="1:6" x14ac:dyDescent="0.25">
      <c r="A54" s="12">
        <v>86</v>
      </c>
      <c r="B54" t="s">
        <v>207</v>
      </c>
      <c r="C54" t="s">
        <v>153</v>
      </c>
      <c r="D54" s="12">
        <v>1968</v>
      </c>
      <c r="E54" t="s">
        <v>208</v>
      </c>
      <c r="F54" s="2" t="str">
        <f>INDEX('Celkové pořadí'!E$2:L$76,MATCH('Startovní listina'!A44,'Celkové pořadí'!E$2:E$76,),7)</f>
        <v>Muži do 39 let</v>
      </c>
    </row>
    <row r="55" spans="1:6" x14ac:dyDescent="0.25">
      <c r="A55" s="12">
        <v>87</v>
      </c>
      <c r="B55" t="s">
        <v>121</v>
      </c>
      <c r="C55" t="s">
        <v>116</v>
      </c>
      <c r="D55" s="12">
        <v>1987</v>
      </c>
      <c r="F55" s="2" t="str">
        <f>INDEX('Celkové pořadí'!E$2:L$76,MATCH('Startovní listina'!A5,'Celkové pořadí'!E$2:E$76,),7)</f>
        <v>Muži 60-69 let</v>
      </c>
    </row>
    <row r="56" spans="1:6" x14ac:dyDescent="0.25">
      <c r="A56" s="12">
        <v>88</v>
      </c>
      <c r="B56" t="s">
        <v>268</v>
      </c>
      <c r="C56" t="s">
        <v>269</v>
      </c>
      <c r="D56" s="12">
        <v>1971</v>
      </c>
      <c r="E56" t="s">
        <v>191</v>
      </c>
      <c r="F56" s="2" t="str">
        <f>INDEX('Celkové pořadí'!E$2:L$76,MATCH('Startovní listina'!A76,'Celkové pořadí'!E$2:E$76,),7)</f>
        <v>Ženy do 39 let</v>
      </c>
    </row>
    <row r="57" spans="1:6" x14ac:dyDescent="0.25">
      <c r="A57" s="12">
        <v>89</v>
      </c>
      <c r="B57" t="s">
        <v>261</v>
      </c>
      <c r="C57" t="s">
        <v>262</v>
      </c>
      <c r="D57" s="12">
        <v>1956</v>
      </c>
      <c r="E57" t="s">
        <v>133</v>
      </c>
      <c r="F57" s="2" t="str">
        <f>INDEX('Celkové pořadí'!E$2:L$76,MATCH('Startovní listina'!A73,'Celkové pořadí'!E$2:E$76,),7)</f>
        <v>Muži 40-49 let</v>
      </c>
    </row>
    <row r="58" spans="1:6" x14ac:dyDescent="0.25">
      <c r="A58" s="12">
        <v>90</v>
      </c>
      <c r="B58" t="s">
        <v>263</v>
      </c>
      <c r="C58" t="s">
        <v>264</v>
      </c>
      <c r="D58" s="12">
        <v>1960</v>
      </c>
      <c r="E58" t="s">
        <v>265</v>
      </c>
      <c r="F58" s="2" t="str">
        <f>INDEX('Celkové pořadí'!E$2:L$76,MATCH('Startovní listina'!A74,'Celkové pořadí'!E$2:E$76,),7)</f>
        <v>Muži 50-59 let</v>
      </c>
    </row>
    <row r="59" spans="1:6" x14ac:dyDescent="0.25">
      <c r="A59" s="12">
        <v>91</v>
      </c>
      <c r="B59" t="s">
        <v>129</v>
      </c>
      <c r="C59" t="s">
        <v>192</v>
      </c>
      <c r="D59" s="12">
        <v>1970</v>
      </c>
      <c r="E59" t="s">
        <v>193</v>
      </c>
      <c r="F59" s="2" t="str">
        <f>INDEX('Celkové pořadí'!E$2:L$76,MATCH('Startovní listina'!A37,'Celkové pořadí'!E$2:E$76,),7)</f>
        <v>Muži do 39 let</v>
      </c>
    </row>
    <row r="60" spans="1:6" x14ac:dyDescent="0.25">
      <c r="A60" s="12">
        <v>92</v>
      </c>
      <c r="B60" t="s">
        <v>164</v>
      </c>
      <c r="C60" t="s">
        <v>146</v>
      </c>
      <c r="D60" s="12">
        <v>1957</v>
      </c>
      <c r="E60" t="s">
        <v>132</v>
      </c>
      <c r="F60" s="2" t="str">
        <f>INDEX('Celkové pořadí'!E$2:L$76,MATCH('Startovní listina'!A25,'Celkové pořadí'!E$2:E$76,),7)</f>
        <v>Muži 40-49 let</v>
      </c>
    </row>
    <row r="61" spans="1:6" x14ac:dyDescent="0.25">
      <c r="A61" s="12">
        <v>93</v>
      </c>
      <c r="B61" t="s">
        <v>124</v>
      </c>
      <c r="C61" t="s">
        <v>125</v>
      </c>
      <c r="D61" s="12">
        <v>1942</v>
      </c>
      <c r="E61" t="s">
        <v>133</v>
      </c>
      <c r="F61" s="2" t="str">
        <f>INDEX('Celkové pořadí'!E$2:L$76,MATCH('Startovní listina'!A10,'Celkové pořadí'!E$2:E$76,),7)</f>
        <v>Muži do 39 let</v>
      </c>
    </row>
    <row r="62" spans="1:6" x14ac:dyDescent="0.25">
      <c r="A62" s="12">
        <v>94</v>
      </c>
      <c r="B62" t="s">
        <v>152</v>
      </c>
      <c r="C62" t="s">
        <v>153</v>
      </c>
      <c r="D62" s="12">
        <v>1958</v>
      </c>
      <c r="E62" t="s">
        <v>154</v>
      </c>
      <c r="F62" s="2" t="str">
        <f>INDEX('Celkové pořadí'!E$2:L$76,MATCH('Startovní listina'!A20,'Celkové pořadí'!E$2:E$76,),7)</f>
        <v>Muži 40-49 let</v>
      </c>
    </row>
    <row r="63" spans="1:6" x14ac:dyDescent="0.25">
      <c r="A63" s="12">
        <v>95</v>
      </c>
      <c r="B63" t="s">
        <v>240</v>
      </c>
      <c r="C63" t="s">
        <v>241</v>
      </c>
      <c r="D63" s="12">
        <v>1976</v>
      </c>
      <c r="E63" t="s">
        <v>242</v>
      </c>
      <c r="F63" s="2" t="str">
        <f>INDEX('Celkové pořadí'!E$2:L$76,MATCH('Startovní listina'!A63,'Celkové pořadí'!E$2:E$76,),7)</f>
        <v>Muži do 39 let</v>
      </c>
    </row>
    <row r="64" spans="1:6" x14ac:dyDescent="0.25">
      <c r="A64" s="12">
        <v>96</v>
      </c>
      <c r="B64" t="s">
        <v>122</v>
      </c>
      <c r="C64" t="s">
        <v>123</v>
      </c>
      <c r="D64" s="12">
        <v>1940</v>
      </c>
      <c r="E64" t="s">
        <v>132</v>
      </c>
      <c r="F64" s="2" t="str">
        <f>INDEX('Celkové pořadí'!E$2:L$76,MATCH('Startovní listina'!A9,'Celkové pořadí'!E$2:E$76,),7)</f>
        <v>Muži do 39 let</v>
      </c>
    </row>
    <row r="65" spans="1:6" x14ac:dyDescent="0.25">
      <c r="A65" s="12">
        <v>97</v>
      </c>
      <c r="B65" t="s">
        <v>224</v>
      </c>
      <c r="C65" t="s">
        <v>181</v>
      </c>
      <c r="D65" s="12">
        <v>1992</v>
      </c>
      <c r="F65" s="2" t="str">
        <f>INDEX('Celkové pořadí'!E$2:L$76,MATCH('Startovní listina'!A53,'Celkové pořadí'!E$2:E$76,),7)</f>
        <v>Muži 70-79 let</v>
      </c>
    </row>
    <row r="66" spans="1:6" x14ac:dyDescent="0.25">
      <c r="A66" s="12">
        <v>98</v>
      </c>
      <c r="B66" t="s">
        <v>165</v>
      </c>
      <c r="C66" t="s">
        <v>166</v>
      </c>
      <c r="D66" s="12">
        <v>1963</v>
      </c>
      <c r="E66" t="s">
        <v>133</v>
      </c>
      <c r="F66" s="2" t="str">
        <f>INDEX('Celkové pořadí'!E$2:L$76,MATCH('Startovní listina'!A26,'Celkové pořadí'!E$2:E$76,),7)</f>
        <v>Muži 60-69 let</v>
      </c>
    </row>
    <row r="67" spans="1:6" x14ac:dyDescent="0.25">
      <c r="A67" s="12">
        <v>99</v>
      </c>
      <c r="B67" t="s">
        <v>158</v>
      </c>
      <c r="C67" t="s">
        <v>159</v>
      </c>
      <c r="D67" s="12">
        <v>1960</v>
      </c>
      <c r="E67" t="s">
        <v>160</v>
      </c>
      <c r="F67" s="2" t="str">
        <f>INDEX('Celkové pořadí'!E$2:L$76,MATCH('Startovní listina'!A22,'Celkové pořadí'!E$2:E$76,),7)</f>
        <v>Muži 50-59 let</v>
      </c>
    </row>
    <row r="68" spans="1:6" x14ac:dyDescent="0.25">
      <c r="A68" s="12">
        <v>100</v>
      </c>
      <c r="B68" t="s">
        <v>205</v>
      </c>
      <c r="C68" t="s">
        <v>166</v>
      </c>
      <c r="D68" s="12">
        <v>1966</v>
      </c>
      <c r="E68" t="s">
        <v>206</v>
      </c>
      <c r="F68" s="2" t="str">
        <f>INDEX('Celkové pořadí'!E$2:L$76,MATCH('Startovní listina'!A43,'Celkové pořadí'!E$2:E$76,),7)</f>
        <v>Muži 40-49 let</v>
      </c>
    </row>
    <row r="69" spans="1:6" x14ac:dyDescent="0.25">
      <c r="A69" s="12">
        <v>101</v>
      </c>
      <c r="B69" t="s">
        <v>255</v>
      </c>
      <c r="C69" t="s">
        <v>256</v>
      </c>
      <c r="D69" s="12">
        <v>1977</v>
      </c>
      <c r="F69" s="2" t="str">
        <f>INDEX('Celkové pořadí'!E$2:L$76,MATCH('Startovní listina'!A70,'Celkové pořadí'!E$2:E$76,),7)</f>
        <v>Muži 40-49 let</v>
      </c>
    </row>
    <row r="70" spans="1:6" x14ac:dyDescent="0.25">
      <c r="A70" s="12">
        <v>102</v>
      </c>
      <c r="B70" t="s">
        <v>209</v>
      </c>
      <c r="C70" t="s">
        <v>178</v>
      </c>
      <c r="D70" s="12">
        <v>1972</v>
      </c>
      <c r="E70" t="s">
        <v>195</v>
      </c>
      <c r="F70" s="2" t="str">
        <f>INDEX('Celkové pořadí'!E$2:L$76,MATCH('Startovní listina'!A45,'Celkové pořadí'!E$2:E$76,),7)</f>
        <v>Muži 60-69 let</v>
      </c>
    </row>
    <row r="71" spans="1:6" x14ac:dyDescent="0.25">
      <c r="A71" s="12">
        <v>105</v>
      </c>
      <c r="B71" t="s">
        <v>210</v>
      </c>
      <c r="C71" t="s">
        <v>215</v>
      </c>
      <c r="D71" s="12">
        <v>1975</v>
      </c>
      <c r="E71" t="s">
        <v>211</v>
      </c>
      <c r="F71" s="2" t="str">
        <f>INDEX('Celkové pořadí'!E$2:L$76,MATCH('Startovní listina'!A46,'Celkové pořadí'!E$2:E$76,),7)</f>
        <v>Muži do 39 let</v>
      </c>
    </row>
    <row r="72" spans="1:6" x14ac:dyDescent="0.25">
      <c r="A72" s="12">
        <v>108</v>
      </c>
      <c r="B72" t="s">
        <v>117</v>
      </c>
      <c r="C72" t="s">
        <v>118</v>
      </c>
      <c r="D72" s="12">
        <v>1992</v>
      </c>
      <c r="F72" s="2" t="str">
        <f>INDEX('Celkové pořadí'!E$2:L$76,MATCH('Startovní listina'!A7,'Celkové pořadí'!E$2:E$76,),7)</f>
        <v>Muži do 39 let</v>
      </c>
    </row>
    <row r="73" spans="1:6" x14ac:dyDescent="0.25">
      <c r="A73" s="12">
        <v>110</v>
      </c>
      <c r="B73" t="s">
        <v>212</v>
      </c>
      <c r="C73" t="s">
        <v>153</v>
      </c>
      <c r="D73" s="12">
        <v>1969</v>
      </c>
      <c r="E73" t="s">
        <v>213</v>
      </c>
      <c r="F73" s="2" t="str">
        <f>INDEX('Celkové pořadí'!E$2:L$76,MATCH('Startovní listina'!A47,'Celkové pořadí'!E$2:E$76,),7)</f>
        <v>Muži 40-49 let</v>
      </c>
    </row>
    <row r="74" spans="1:6" x14ac:dyDescent="0.25">
      <c r="A74" s="12">
        <v>114</v>
      </c>
      <c r="B74" t="s">
        <v>176</v>
      </c>
      <c r="C74" t="s">
        <v>128</v>
      </c>
      <c r="D74" s="12">
        <v>1964</v>
      </c>
      <c r="F74" s="2" t="str">
        <f>INDEX('Celkové pořadí'!E$2:L$76,MATCH('Startovní listina'!A31,'Celkové pořadí'!E$2:E$76,),7)</f>
        <v>Muži 40-49 let</v>
      </c>
    </row>
    <row r="75" spans="1:6" x14ac:dyDescent="0.25">
      <c r="A75" s="12">
        <v>116</v>
      </c>
      <c r="B75" t="s">
        <v>257</v>
      </c>
      <c r="C75" t="s">
        <v>181</v>
      </c>
      <c r="D75" s="12">
        <v>1987</v>
      </c>
      <c r="E75" t="s">
        <v>258</v>
      </c>
      <c r="F75" s="2" t="str">
        <f>INDEX('Celkové pořadí'!E$2:L$76,MATCH('Startovní listina'!A71,'Celkové pořadí'!E$2:E$76,),7)</f>
        <v>Muži 40-49 let</v>
      </c>
    </row>
    <row r="76" spans="1:6" x14ac:dyDescent="0.25">
      <c r="A76" s="12">
        <v>119</v>
      </c>
      <c r="B76" t="s">
        <v>119</v>
      </c>
      <c r="C76" t="s">
        <v>120</v>
      </c>
      <c r="D76" s="12">
        <v>1988</v>
      </c>
      <c r="F76" s="2" t="str">
        <f>INDEX('Celkové pořadí'!E$2:L$76,MATCH('Startovní listina'!A8,'Celkové pořadí'!E$2:E$76,),7)</f>
        <v>Muži 50-59 let</v>
      </c>
    </row>
  </sheetData>
  <sortState ref="A3:F76">
    <sortCondition ref="A3:A7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Kategorie</vt:lpstr>
      <vt:lpstr>Startovní listina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Zámostný</dc:creator>
  <cp:lastModifiedBy>Krofta Jiří</cp:lastModifiedBy>
  <dcterms:created xsi:type="dcterms:W3CDTF">2015-03-21T10:49:16Z</dcterms:created>
  <dcterms:modified xsi:type="dcterms:W3CDTF">2015-03-23T10:55:41Z</dcterms:modified>
</cp:coreProperties>
</file>